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2120" windowHeight="8835" tabRatio="599" firstSheet="3" activeTab="7"/>
  </bookViews>
  <sheets>
    <sheet name="04-03-2004" sheetId="1" r:id="rId1"/>
    <sheet name="18-03-2004" sheetId="2" r:id="rId2"/>
    <sheet name="16-04-2004" sheetId="3" r:id="rId3"/>
    <sheet name="04-06-2004" sheetId="4" r:id="rId4"/>
    <sheet name="16-07-2004" sheetId="5" r:id="rId5"/>
    <sheet name="24-09-2004" sheetId="6" r:id="rId6"/>
    <sheet name="29-10-2004" sheetId="7" r:id="rId7"/>
    <sheet name="26-11-2004" sheetId="8" r:id="rId8"/>
  </sheets>
  <definedNames>
    <definedName name="_xlnm.Print_Area" localSheetId="5">'24-09-2004'!$A$1:$F$123</definedName>
    <definedName name="_xlnm.Print_Area" localSheetId="7">'26-11-2004'!$A$1:$F$172</definedName>
    <definedName name="_xlnm.Print_Area" localSheetId="6">'29-10-2004'!$A$1:$F$98</definedName>
    <definedName name="OLE_LINK2" localSheetId="0">'04-03-2004'!$A$6</definedName>
    <definedName name="OLE_LINK2" localSheetId="3">'04-06-2004'!$A$7</definedName>
    <definedName name="OLE_LINK2" localSheetId="2">'16-04-2004'!$A$7</definedName>
    <definedName name="OLE_LINK2" localSheetId="4">'16-07-2004'!$A$7</definedName>
    <definedName name="OLE_LINK2" localSheetId="1">'18-03-2004'!$A$6</definedName>
    <definedName name="OLE_LINK2" localSheetId="5">'24-09-2004'!$A$7</definedName>
    <definedName name="OLE_LINK2" localSheetId="7">'26-11-2004'!$A$7</definedName>
    <definedName name="OLE_LINK2" localSheetId="6">'29-10-2004'!$A$7</definedName>
  </definedNames>
  <calcPr fullCalcOnLoad="1"/>
</workbook>
</file>

<file path=xl/sharedStrings.xml><?xml version="1.0" encoding="utf-8"?>
<sst xmlns="http://schemas.openxmlformats.org/spreadsheetml/2006/main" count="1356" uniqueCount="415">
  <si>
    <t>Rady Miejskiej w Ustrzykach Dolnych</t>
  </si>
  <si>
    <t>§</t>
  </si>
  <si>
    <t>§ 1</t>
  </si>
  <si>
    <t>Dz.</t>
  </si>
  <si>
    <t>Rozd.</t>
  </si>
  <si>
    <t>Nazwa</t>
  </si>
  <si>
    <t>Kwota</t>
  </si>
  <si>
    <t>Dochody - zwiększenie</t>
  </si>
  <si>
    <t>Dochody - zmniejszenie</t>
  </si>
  <si>
    <t>Różne rozliczenia</t>
  </si>
  <si>
    <t>Część. oświatowa  subwencji  ogól. dla jst.</t>
  </si>
  <si>
    <t>Subwencje ogólne z budżetu państwa</t>
  </si>
  <si>
    <t>Gospodarka komunalna i ochrona środowiska</t>
  </si>
  <si>
    <t>Wydatki - zwiększenie</t>
  </si>
  <si>
    <t>Oświata i wychowanie</t>
  </si>
  <si>
    <t>6050</t>
  </si>
  <si>
    <t>§ 2</t>
  </si>
  <si>
    <t>W ramach posiadanych uprawnień zmienić budżet w sposób następujący:</t>
  </si>
  <si>
    <t>Zwiększenie</t>
  </si>
  <si>
    <t>Zmniejszenie</t>
  </si>
  <si>
    <t>Razem</t>
  </si>
  <si>
    <t>§ 3</t>
  </si>
  <si>
    <t>Rozdz.</t>
  </si>
  <si>
    <t>§ 4</t>
  </si>
  <si>
    <t>Wydatki</t>
  </si>
  <si>
    <t>§ 5</t>
  </si>
  <si>
    <t>Zakup materiałów i wyposażenia</t>
  </si>
  <si>
    <t>Wydatki inwestycyjne jednostek budżetowych</t>
  </si>
  <si>
    <t>Wykonanie uchwały zleca się Burmistrzowi Ustrzyk Dolnych</t>
  </si>
  <si>
    <t>4210</t>
  </si>
  <si>
    <t>Szkoły podstawowe</t>
  </si>
  <si>
    <t>Otrzymane spadki, zapisy, darowizny</t>
  </si>
  <si>
    <t>Podatek od nieruchomości</t>
  </si>
  <si>
    <t xml:space="preserve">Kultura fizyczna i sport </t>
  </si>
  <si>
    <t>Zadania w zakresie kultury fizycznej i sportu</t>
  </si>
  <si>
    <t>Wpływy z innych opłat</t>
  </si>
  <si>
    <t>8070</t>
  </si>
  <si>
    <t>Obsługa długu publicznego</t>
  </si>
  <si>
    <t>Obsługa papierów wartościowych, kredytów i pożyczek jst</t>
  </si>
  <si>
    <t>Odsetki od otrzymanych pożyczek i kredytów</t>
  </si>
  <si>
    <t>Gospodarka ściekowa i ochrona wód</t>
  </si>
  <si>
    <t>Kolektor sanitarny ul. Fabryczna</t>
  </si>
  <si>
    <t>Uchwała wchodzi w życie z dniem podjęcia.</t>
  </si>
  <si>
    <t>z dnia 4 marca 2004 roku</t>
  </si>
  <si>
    <t>0310</t>
  </si>
  <si>
    <t>0690</t>
  </si>
  <si>
    <t>0960</t>
  </si>
  <si>
    <t>Dochody od osób pr.od osób fiz. i od in.j.n.pos.os.pr oraz wyd</t>
  </si>
  <si>
    <t xml:space="preserve">Wpływy z pod. rol. les. cc.spadków i darowizn pod i opł. lok. </t>
  </si>
  <si>
    <t>SP Krościenko - remont</t>
  </si>
  <si>
    <t>2920</t>
  </si>
  <si>
    <t>Udziały gmin w podat. stan. doch. bud. pań.</t>
  </si>
  <si>
    <t>Zmienić załącznik nr 13 do uchwały w sprawie budżetu gminy na rok 2004 " Limit wydatków na wieloletnie programy inwestycyjne Gminy Ustrzyki Dolne na lata 2004-2006"w sposób następujący:</t>
  </si>
  <si>
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</si>
  <si>
    <t>4300</t>
  </si>
  <si>
    <t>Zakup usług pozostałych</t>
  </si>
  <si>
    <t>w sprawie wprowadzenia zmian do uchwały Rady Miejskiej w Ustrzykach Dolnych z dnia 26 stycznia 2004 roku Nr XV/118/04 w sprawie budżetu gminy na 2004 r.</t>
  </si>
  <si>
    <t>0010</t>
  </si>
  <si>
    <t>Podatek dochodowy od osób fizycznych</t>
  </si>
  <si>
    <t>Gospodarka mieszkaniowa</t>
  </si>
  <si>
    <t>Gospodarka gruntami i nieruchomościami</t>
  </si>
  <si>
    <t>0770</t>
  </si>
  <si>
    <t>Wpływy z tyt. odpł. nabycia prawa wł. nieruchomości</t>
  </si>
  <si>
    <t>§ 6</t>
  </si>
  <si>
    <t>Zwiększa się budżet na rok 2004 o kwotę 254.500,- zł oraz dokonuje się zmian w budżecie gminy  w sposób następujący:</t>
  </si>
  <si>
    <t>Uchwała   XVII/124/04</t>
  </si>
  <si>
    <t>3. Zwiększyć limit wydatków inwestycyjnych w roku 2004 o kwotę  205.000,- zł na zadanie   pn."Kolektory sanitarne" w programie VI pn. "Inwestycje w zakresie gospodarki komunalnej i ochrony środowiska" - poprzez zwiększenie zadania o dodatkowy zakres przez zwiększenie długości budowanego kolektora sanitarnego.</t>
  </si>
  <si>
    <t>4. W programie VII pn. "Inwestycje w zakresie kultury i ochrony dziedzictwa narodowego" zmienić zakres i nazwę realizowanej inwestycji z "Remont dachu budynku UDK" na "Remont budynku UDK"</t>
  </si>
  <si>
    <t>W ramch posiadanych uprawnień zmienić wydatki budżetu gminy w sposób następujący: w  dziale 921-92109-6050 zmienić nazwę inwestycji na następującą: Remont budynku UDK</t>
  </si>
  <si>
    <t xml:space="preserve">1. Wprowadzić wydatki inwestycje w roku 2006 w kwocie 1.000,- zł na zadanie   pn"Modernizacja budynku w m-ci Liskowate    w programie III pn. "Inwestycje w zakresie gospodarki mieszkaniowej" </t>
  </si>
  <si>
    <t>2. Zwiększyć limit wydatków inwestycyjnych w roku 2004 o kwotę  200.000,- zł na zadanie   pn."Remonty szkół" w programie V pn. "Inwestycje oświatowe" - poprzez zmianę zakresu zadania o remont SP Krościenko.</t>
  </si>
  <si>
    <t>z dnia 18 marca 2004 roku</t>
  </si>
  <si>
    <t>0330</t>
  </si>
  <si>
    <t>Podatek leśny</t>
  </si>
  <si>
    <t>0430</t>
  </si>
  <si>
    <t>Wpływy z opłaty targowej</t>
  </si>
  <si>
    <t>0500</t>
  </si>
  <si>
    <t>Wpływy z innych opłat stanow.dochody jst np. ustaw</t>
  </si>
  <si>
    <t>0410</t>
  </si>
  <si>
    <t>Wpływy z opłaty skarbowej</t>
  </si>
  <si>
    <t>0460</t>
  </si>
  <si>
    <t>Wpływy z opłaty eksploatacyjnej</t>
  </si>
  <si>
    <t>Gospodarka odpadami</t>
  </si>
  <si>
    <t>Wydatki na zakup i objęcie akcji</t>
  </si>
  <si>
    <t>Pozostała działalność</t>
  </si>
  <si>
    <t>Działalność usługowa</t>
  </si>
  <si>
    <t>Zakup energii</t>
  </si>
  <si>
    <t>Administracja publiczna</t>
  </si>
  <si>
    <t>Urzędy gmin</t>
  </si>
  <si>
    <t>Remont budynku UM</t>
  </si>
  <si>
    <t>§5</t>
  </si>
  <si>
    <t>1. Zwiększyć limit wydatków inwestycyjnych w roku 2004 o kwotę  90.000,- zł na zadanie   pn."Stacja segregacji odpadów" w programie VI pn. "Inwestycje w zakresie gospodarki komunalnej i ochrony środowiska" - poprzez zwiększenie zadania o dodatkowy zakres - kompletny projekt zadania</t>
  </si>
  <si>
    <t>Zakup udziałów w MPGK</t>
  </si>
  <si>
    <t>Podatek od czynności cywilnoprawnych</t>
  </si>
  <si>
    <t>Stacja segregacji odpadów - projekt</t>
  </si>
  <si>
    <t>Zwiększa się budżet na rok 2004 o kwotę 60.000,- zł oraz dokonuje się zmian w budżecie gminy  w sposób następujący:</t>
  </si>
  <si>
    <t>Uchwała   XVIII/133/04</t>
  </si>
  <si>
    <t>2. Zwiększyć limit wydatków inwestycyjnych w roku 2004 o kwotę  21.434,- zł na zadanie   pn."Oświetlenie  Przemysłowa - Równia" w programie VI pn. "Inwestycje w zakresie gospodarki komunalnej i ochrony środowiska" - poprzez zwiększenie zadania o dodatkowy zakres - zwiększenie ilości lamp</t>
  </si>
  <si>
    <t>z dnia 16 kwietnia 2004</t>
  </si>
  <si>
    <t>020</t>
  </si>
  <si>
    <t>02001</t>
  </si>
  <si>
    <t>0840</t>
  </si>
  <si>
    <t>Leśnictwo</t>
  </si>
  <si>
    <t>Gospodarka leśna</t>
  </si>
  <si>
    <t>Wpływy ze sprzedaży wyrobów i składników maj.</t>
  </si>
  <si>
    <t>2010</t>
  </si>
  <si>
    <t>6310</t>
  </si>
  <si>
    <t>Pomoc społeczna</t>
  </si>
  <si>
    <t xml:space="preserve">Świadczenia rodzinne oraz składki na ubezp.emeryt. i rentowe </t>
  </si>
  <si>
    <t>Dotacje celowe otrzymane z budż.pań.na inwestycje i zakupy inwest.</t>
  </si>
  <si>
    <t>Transport i łączność</t>
  </si>
  <si>
    <t>Drogi publiczne powiatowe</t>
  </si>
  <si>
    <t>6060</t>
  </si>
  <si>
    <t>Wydatki na zakupy inwestycyjne jednostek budżetowych</t>
  </si>
  <si>
    <t>Cmentarze</t>
  </si>
  <si>
    <t>4410</t>
  </si>
  <si>
    <t>Zakup usług zdrowotnych</t>
  </si>
  <si>
    <t>Podróże służbowe krajowe</t>
  </si>
  <si>
    <t>Oczyszczanie miast i wsi</t>
  </si>
  <si>
    <t>Droga Zawadka</t>
  </si>
  <si>
    <t>Drogi publiczne gminne</t>
  </si>
  <si>
    <t>Droga Ropienka</t>
  </si>
  <si>
    <t>Zakup usług remontowych</t>
  </si>
  <si>
    <t>Kultura i ochrona dziedzictwa narodowego</t>
  </si>
  <si>
    <t>Biblioteki</t>
  </si>
  <si>
    <t>2550</t>
  </si>
  <si>
    <t>Dotacje podmiotowe dla instytucji kultury</t>
  </si>
  <si>
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(Dz.U.z 2003r Nr15, poz.148 tekst jed, z późn.zm) Rada Miejska w Ustrzykach Dolnych uchwala co następuje:</t>
  </si>
  <si>
    <t>Rady gmin</t>
  </si>
  <si>
    <t>Różne wydatki na rzecz osób fizycznych</t>
  </si>
  <si>
    <t>Wydatki na pomoc finansową udzielaną między jst na dofinansowanie własnych zadań inwestycyjnych</t>
  </si>
  <si>
    <t>1. Zmniejszyć limit wydatków inwestycyjnych w roku 2004 o kwotę  200.000,- zł na zadanie   pn."Remonty szkół" w programie V pn. "Inwestycje oświatowe" - rezygnacja z zadania inwestycyjnego -remont SP Krościenko.</t>
  </si>
  <si>
    <t>Zmienić plan finansowy  zadań z zakresu adm. rządowej zleconych gminie Ustrzyki Dolne - 2004 rok.</t>
  </si>
  <si>
    <t>Dochody</t>
  </si>
  <si>
    <t>Wyszczególnienie</t>
  </si>
  <si>
    <t>Plan</t>
  </si>
  <si>
    <t>Urzędy Wojewódzkie</t>
  </si>
  <si>
    <t>Dotacje celowe otrzym. z budż.pań. na real.zadań zleconych</t>
  </si>
  <si>
    <t>Urzędy naczel.organów wł.pań., kontroli i ochrony pr.</t>
  </si>
  <si>
    <t>Bezpieczeństwo publiczne i ochrona przeciwpoż</t>
  </si>
  <si>
    <t>Obrona cywilna</t>
  </si>
  <si>
    <t>Dotacje celowe otrzym. z budż.pań. na  inwestycje i zakupy inwestycyjne z zak.zadań zleconych</t>
  </si>
  <si>
    <t>Ośrodki wsparcia</t>
  </si>
  <si>
    <t>Składki na ubezpieczenia zdrowotne</t>
  </si>
  <si>
    <t>Zasiłki i pomoc w naturze oraz składki na ubezp.społ.</t>
  </si>
  <si>
    <t>Zasiłki rodzinne ,pielęgnacyjne i wychowawcze</t>
  </si>
  <si>
    <t>Ośrodki pomocy społecznej</t>
  </si>
  <si>
    <t>Usługi opiekuńcze i specjalistyczne usługi opiekuńcze</t>
  </si>
  <si>
    <t>Oświetlenie uliczne</t>
  </si>
  <si>
    <t>Dotacje celowe otrzym. z bud.pań. na r. zad.bież. z zak.adm.rz.</t>
  </si>
  <si>
    <t xml:space="preserve">Dotacje celowe otrzym z bud.pań na inwestycje z zak.adm. rządowej </t>
  </si>
  <si>
    <t xml:space="preserve">   </t>
  </si>
  <si>
    <t xml:space="preserve">Razem dochody  </t>
  </si>
  <si>
    <t>Urzędy wojewódzkie</t>
  </si>
  <si>
    <t>Wynagrodzenie osobowe pracowników</t>
  </si>
  <si>
    <t xml:space="preserve">    </t>
  </si>
  <si>
    <t xml:space="preserve">Dodatkowe wynagrodzenie roczne </t>
  </si>
  <si>
    <t>Składki na F U S</t>
  </si>
  <si>
    <t>Składki na FP</t>
  </si>
  <si>
    <t xml:space="preserve">Zakup materiałów i wyposażenia </t>
  </si>
  <si>
    <t>Urzędy naczelnych org.władzy państwowej, kontr i ochr pr</t>
  </si>
  <si>
    <t>Urzędy naczel org władzy państwowej kontroli i ochrony prawa</t>
  </si>
  <si>
    <t>Składki F P</t>
  </si>
  <si>
    <t>Bezpieczeństwo publiczne i ochrona przeciwpożar.</t>
  </si>
  <si>
    <t>75414</t>
  </si>
  <si>
    <t>Wydatki na zakupy majątkowe jednostek budżetowych</t>
  </si>
  <si>
    <t>852</t>
  </si>
  <si>
    <t>85203</t>
  </si>
  <si>
    <t>Dodatkowe wynagrodzenia roczne</t>
  </si>
  <si>
    <t>Składki na F P</t>
  </si>
  <si>
    <t>Różne opłaty i składki</t>
  </si>
  <si>
    <t>Odpis na ZFŚS</t>
  </si>
  <si>
    <t>85213</t>
  </si>
  <si>
    <t xml:space="preserve">Składki na ubezpieczenie zdrowotne </t>
  </si>
  <si>
    <t>Składki na ubezp. zdrowotne</t>
  </si>
  <si>
    <t>85214</t>
  </si>
  <si>
    <t xml:space="preserve">Zasiłki i pomoc w naturze oraz składki na ubezpieczenia społeczne </t>
  </si>
  <si>
    <t xml:space="preserve">Świadczenia społeczne </t>
  </si>
  <si>
    <t xml:space="preserve">Składki na F U S </t>
  </si>
  <si>
    <t>85216</t>
  </si>
  <si>
    <t>Zasiłki rodzinne, pielęgnacyjne i wychowawcze</t>
  </si>
  <si>
    <t>Świadczenia społeczne</t>
  </si>
  <si>
    <t>85219</t>
  </si>
  <si>
    <t>Ośrodki Pomocy Społecznej</t>
  </si>
  <si>
    <t>Wynagrodzenia osobowe pracowników</t>
  </si>
  <si>
    <t>85228</t>
  </si>
  <si>
    <t>900</t>
  </si>
  <si>
    <t>85212</t>
  </si>
  <si>
    <t>Drogi publiczne powiatowe - cel</t>
  </si>
  <si>
    <t>wydatki bieżące - 25.000,-</t>
  </si>
  <si>
    <t>w tym dotacje - 25.000,-</t>
  </si>
  <si>
    <t>Zmienić załącznik nr 8 do uchwały w sprawie budżetu gminy na rok 2004 pn. "Wykaz dotacji z budżetu dla instytucji kultury" w sposób następujący:</t>
  </si>
  <si>
    <t>1. Zmniejszyć dotacje dla Biblioteki o kwotę 10.000,- zł</t>
  </si>
  <si>
    <t>§ 7</t>
  </si>
  <si>
    <t>§ 8</t>
  </si>
  <si>
    <t>Dotacje celowe otrzymane z budżetu państwa na real.zad.zleconych</t>
  </si>
  <si>
    <t>(dla Starostwa Powiatowego w Ustrzykach Dolnych z przeznaczeniem na dofinansowanie remontu drogi powiatowej w m-ci Zawadka w kwocie 20.600 zł)</t>
  </si>
  <si>
    <t>(dla Starostwa Powiatowego w Ustrzykach Dolnych z przeznaczeniem na dofinansowanie remontu drogi powiatowej w m-ci Zawadka w kwocie 4.400 zł)</t>
  </si>
  <si>
    <t>(wydatki na pomoc finansową udzielaną między jst na dofinansowanie własnych zadań inwestycyjnych - porozumienie ze  Starostwem Powiatowym w Ustrzykach Dolnych  na dofinansowanie remontu drogi powiatowej w m-ci Zawadka)</t>
  </si>
  <si>
    <t>Zmienić załącznik nr 6 do uchwały w sprawie budżetu gminy na rok 2004 pn. "Wyodrębnione dochody i wydatki związane z realizacją zadań  przez gminę w drodze umów i porozumień między jst" w sposób następujący - wprowadzić wydatki w kwocie 25.000,- zł:</t>
  </si>
  <si>
    <t>Przystanek - Krościenko</t>
  </si>
  <si>
    <t>0970</t>
  </si>
  <si>
    <t>Dz. R</t>
  </si>
  <si>
    <t>Dz.R</t>
  </si>
  <si>
    <t xml:space="preserve"> §</t>
  </si>
  <si>
    <t>Wpływy z różnych dochodów</t>
  </si>
  <si>
    <t>Zwiększa się budżet na rok 2004 o kwotę 40.050,- zł oraz dokonuje się zmian w budżecie gminy  w sposób następujący:</t>
  </si>
  <si>
    <t>2. Zwiększyć limit wydatków inwestycyjnych w roku 2004 o kwotę  40.700,- zł  w programie II pn. "Inwestycje drogowe" - poprzez a)zwiększenie zadania pn. Drogi wiejskie Ropienka, Stańkowa, Zawadka"  o dodatkowy zakres poprzez zwiększenie długości remontowanej drogi Ropienka oraz rezygnację z zadania inwestycyjnego -Remont drogi Zawadka</t>
  </si>
  <si>
    <t>c) dodanie nowego zadania pn. Przystanki (cel programu - budowa przystanku, jednostka realizująca - Urząd Miejski w Ustrzykach Dolnych, okres ralizacji-2004) o łącznej wartości nakładów finansowych w okresie realizacji 5.700 zł w całości poniesionych w 2004</t>
  </si>
  <si>
    <t>Uchwała   XIX/137/04</t>
  </si>
  <si>
    <t>SP Krościenko - niezbędne zadania remontowe wynikające z konieczności zlikwidowania zagrożeń</t>
  </si>
  <si>
    <t>2700</t>
  </si>
  <si>
    <t>Urzędy naczel.organów  wł.pań., kontroli i ochrony pr.</t>
  </si>
  <si>
    <t>3110</t>
  </si>
  <si>
    <t>Dotacje otrzym z funduszy celowych na real.zad.bież jedn. sekt fin.pub</t>
  </si>
  <si>
    <t>2440</t>
  </si>
  <si>
    <t>4010</t>
  </si>
  <si>
    <t>SP Nr 1 - remont</t>
  </si>
  <si>
    <t>Dodatki mieszkaniowe</t>
  </si>
  <si>
    <t>Zwiększenie przychodów</t>
  </si>
  <si>
    <t>Nadwyżki z lat ubiegłych</t>
  </si>
  <si>
    <t>Plan 2004</t>
  </si>
  <si>
    <t>Przychody i rozchody związane z finansowaniem</t>
  </si>
  <si>
    <t>niedoboru i rozdysponowaniem nadwyżki budżet.</t>
  </si>
  <si>
    <t>Spłaty otrzymanych krajowych pożyczek i kredytów</t>
  </si>
  <si>
    <t>Pożyczki krajowe  w tym:</t>
  </si>
  <si>
    <t xml:space="preserve">spłata rat pożyczki WFOŚiGW </t>
  </si>
  <si>
    <t>spłata rat pożyczki NFOŚ</t>
  </si>
  <si>
    <t>Kredyty krajowe w tym:</t>
  </si>
  <si>
    <t xml:space="preserve">spłata kredytu BBS </t>
  </si>
  <si>
    <t>spłata kredytu BBS</t>
  </si>
  <si>
    <t>spłata kredytu PKO BP Ustrzyki</t>
  </si>
  <si>
    <t>spłata kredytu PKO BP Sanok</t>
  </si>
  <si>
    <t>Przychody z zaciągniętych pożyczek i kredytów na rynku krajowym.</t>
  </si>
  <si>
    <t>Kredyty krajowe w tym</t>
  </si>
  <si>
    <t>Kredyt w banku komercyjnym</t>
  </si>
  <si>
    <t>Pożyczka WFOŚ</t>
  </si>
  <si>
    <t>Rodzaj wydatków</t>
  </si>
  <si>
    <t>Realizacja  inwestycji:</t>
  </si>
  <si>
    <t>cel - ochrona wód</t>
  </si>
  <si>
    <t>Studium wykonalności kolektory</t>
  </si>
  <si>
    <t>Plan gospodarki odpadami</t>
  </si>
  <si>
    <t>Remont budynków mieszkalnych w m-ci Moczary</t>
  </si>
  <si>
    <t>0830</t>
  </si>
  <si>
    <t>Wpływy z usług</t>
  </si>
  <si>
    <t>Otrzymane spadki zapisy darowizny</t>
  </si>
  <si>
    <t>Wydatki na zakupy inwestycyjne</t>
  </si>
  <si>
    <t>Pożyczki krajowe  - pożyczka w WFOŚ</t>
  </si>
  <si>
    <t>6290</t>
  </si>
  <si>
    <t>Środki na dofin.własnych zadań inwest.gminn pozyskane z innych źródeł</t>
  </si>
  <si>
    <t>4270</t>
  </si>
  <si>
    <t>Wybory do Parlamentu Europejskiego</t>
  </si>
  <si>
    <t xml:space="preserve">Dochody od os.pr, od os.fiz i od innych jed niepos os.pr oraz wydatki związane z ich poborem </t>
  </si>
  <si>
    <t>Wpływy z pod rol, pod leś, pod od cc, pod od spadków i darowizn oraz podatków i opłat lokalnych</t>
  </si>
  <si>
    <t xml:space="preserve">Różne rozliczenia </t>
  </si>
  <si>
    <t>Część rekompensująca subwencji ogólnej dla gmin</t>
  </si>
  <si>
    <t>Domy i ośrodki kultury, świetlice, kluby</t>
  </si>
  <si>
    <t>Modernizacja budynku Rynek 17</t>
  </si>
  <si>
    <t>Składki na FUS</t>
  </si>
  <si>
    <t>Świetlice szkolne</t>
  </si>
  <si>
    <t>Edukacyjna opieka wychowawcza</t>
  </si>
  <si>
    <t>z dnia  4 czerwca 2004</t>
  </si>
  <si>
    <t>4110</t>
  </si>
  <si>
    <t>4120</t>
  </si>
  <si>
    <t>1. Zwiększyć dotacje dla Ustrzyckiego Domu Kultury o kwotę 1.050,- zł</t>
  </si>
  <si>
    <t>3. Zwiększyć limit wydatków inwestycyjnych w roku 2004 o kwotę  400.000,- zł na zadanie   pn."Kolektory sanitarne" w programie VI pn. "Inwestycje w zakresie gospodarki komunalnej i ochrony środowiska" - poprzez zwiększenie zadania o dodatkowy zakres przez zwiększenie długości budowanego kolektora sanitarnego.</t>
  </si>
  <si>
    <t>a) "Remont budynku ul Rynek 17" - o kwotę 20.000 zł,</t>
  </si>
  <si>
    <t>b) "Remont budynków mieszkalnych w Moczarach"" - o kwotę 205.000 zł.</t>
  </si>
  <si>
    <t>§ 9</t>
  </si>
  <si>
    <t>Zmienić plan przychodów i rozchodów  stanowiący załącznik nr 4 do uchwały budżetowej w sposób następujący</t>
  </si>
  <si>
    <t>Zwiększenie wydatków (zwiększenie deficytu)</t>
  </si>
  <si>
    <t>§ 10</t>
  </si>
  <si>
    <t>Środki na dofin.własnych zadań gmin pozyskane z innych źródeł</t>
  </si>
  <si>
    <t>2. Zwiększyć  limit wydatków inwestycyjnych w roku 2004 o kwotę  225.000,- zł    w programie III pn. "Inwestycje w zakresie gospodarki mieszkaniowej" - poprzez zwiększenie zakresu prac w zadaniach:</t>
  </si>
  <si>
    <t>Zwiększa się budżet na rok 2004 o kwotę    927.111,- zł oraz dokonuje się zmian w budżecie gminy  w sposób następujący:</t>
  </si>
  <si>
    <t>1. Zwiększyć  limit wydatków inwestycyjnych w roku 2004 o kwotę  200.000,- zł na zadanie   pn."Remonty szkół" w programie V pn. "Inwestycje oświatowe" -poprzez zwiększenie zakresu o nowe zadanie remont SP Nr 1.</t>
  </si>
  <si>
    <t>Plany zagospodarowania przestrzennego</t>
  </si>
  <si>
    <t>Plan zagospodarowania m-ci Krościenko</t>
  </si>
  <si>
    <t>4. Zwiększyć limit wydatków inwestycyjnych w roku 2004 o kwotę  6.000,- zł na zadanie   pn."Plany Zagospodarowania przestrzennego" w programie IV pn. "Inwestycje w zakresie działalności usługowej" - poprzez zwiększenie zadania o dodatkowy zakres -opracowanie ekofizjograficzne m-ci Krościenko</t>
  </si>
  <si>
    <t>Uchwała Nr XXI/141/2004</t>
  </si>
  <si>
    <t>z dnia  16 lipca 2004</t>
  </si>
  <si>
    <t>2020</t>
  </si>
  <si>
    <t>Pozostałe zadania w zakresie polityki społecznej</t>
  </si>
  <si>
    <t>Dotacje celowe otrzymane z bud.pań na zadania bieżące realizowane przez gminę np porozumień z org.adm.rząd</t>
  </si>
  <si>
    <t>6300</t>
  </si>
  <si>
    <t>Kultura fizyczna i sport</t>
  </si>
  <si>
    <t>Przygotowanie tras narciarskich do organizacji zawodów sportowych</t>
  </si>
  <si>
    <t>Zwiększa się budżet na rok 2004 o kwotę    23.000,- zł oraz dokonuje się zmian w budżecie gminy  w sposób następujący:</t>
  </si>
  <si>
    <t>SP Łobozew</t>
  </si>
  <si>
    <t>Remont obiektów kultury fizycznej w Jureczkowej</t>
  </si>
  <si>
    <t>Wpływy z tytułu pomocy finansowej udzielanej między jst na dofinansowanie własnych zadań inwestycyjnych i zakupów inwest.</t>
  </si>
  <si>
    <t>2. Zwiększyć  limit wydatków inwestycyjnych w roku 2004 o kwotę  10.000,- zł    w programie VIII pn. "Inwestycje w zakresie kultury fizycznej i sportu" - w związku ze zmianą stawek podatku VAT przy realizacji zadania pn.Remont obiektów kultury fizycznej w m-ci Jureczkowa</t>
  </si>
  <si>
    <t>Pomoc społeczne</t>
  </si>
  <si>
    <t>1. Zwiększyć  limit wydatków inwestycyjnych w roku 2004 o kwotę  80.000,- zł na zadanie   pn."Remonty szkół" w programie V pn. "Inwestycje oświatowe" -poprzez zwiększenie zakresu zadań:</t>
  </si>
  <si>
    <t>b) o wykonanie niezbędnych dodatkowych prac w budynku SP 1 w Ustrzykach na łączną kwotę 50.000,- zł</t>
  </si>
  <si>
    <t>Zwiększyć wydatki GFOŚ o kwotę  22.000,- zł i zmienić załącznik nr 11 do uchwały w sprawie budżetu na rok 2004 w sposób następujący</t>
  </si>
  <si>
    <t>Zwiększyć wydatki GFOŚ o kwotę  640,- zł i zmienić załącznik nr 11 do uchwały w sprawie budżetu na rok 2004 w sposób następujący</t>
  </si>
  <si>
    <t>1. Zwiększyć dotacje dla Ustrzyckiego Domu Kultury o kwotę 5.000,- zł</t>
  </si>
  <si>
    <t>Uchwała Nr XXII/148/04</t>
  </si>
  <si>
    <t>a) o wykonanie niezbędnych dodatkowych prac wewnątrz budynku w SP Łobozew na łączną kwotę 30.000,- zł</t>
  </si>
  <si>
    <t>z dnia  24 września 2004 roku</t>
  </si>
  <si>
    <t>SP Krościenko</t>
  </si>
  <si>
    <t>SP Ustjanowa</t>
  </si>
  <si>
    <t>SP Ropienka</t>
  </si>
  <si>
    <t>0360</t>
  </si>
  <si>
    <t>Podatek od spadków i darowizn</t>
  </si>
  <si>
    <t>Wpływy z podatku rolnego,leśnego,cc, spadków i darow. oraz pod.i opłat</t>
  </si>
  <si>
    <t>Wpływy z tyt. odpłatnego nabycia prawa wł.nieruchości</t>
  </si>
  <si>
    <t>0020</t>
  </si>
  <si>
    <t>Udziały gmin w podatkach stanowiących dochody budżetu państwa</t>
  </si>
  <si>
    <t>Wpływy z innych opłat stanowiących dochody jst np. ustaw</t>
  </si>
  <si>
    <t>Dochody od osób pr. os.fiz. i  jedn.org.nie.pos.osob.pr. oraz wydatki</t>
  </si>
  <si>
    <t>Podatek dochodowy od osób prawnych</t>
  </si>
  <si>
    <t>Remont budynku ul. Nadbrzeżna</t>
  </si>
  <si>
    <t>Remont budynku UDK</t>
  </si>
  <si>
    <t>1. Zmniejszyć  limit wydatków inwestycyjnych w roku 2004 o kwotę 85.000,- zł na zadanie   pn."Remonty szkół" w programie V pn. "Inwestycje oświatowe" -poprzez zmniejszenie zakresu zadań w budynku SP 1 w Ustrzykach na łączną kwotę 85.000,- zł</t>
  </si>
  <si>
    <t>Wpływy ze sprzedażą wyrobów i składników majątkowych</t>
  </si>
  <si>
    <t>Środki na dofinansowanie własnych zadań gmin otrzym.z innych źródeł</t>
  </si>
  <si>
    <t xml:space="preserve">3. Zwiększyć limit wydatków inwestycyjnych w roku 2004 o kwotę  6.000,- zł  w programie II pn. "Inwestycje drogowe" - poprzez zwiększenie zadania pn. Drogi wiejskie Ropienka, Stańkowa, Zawadka"  o dodatkowy zakres </t>
  </si>
  <si>
    <t>4. Zwiększyć limit wydatków inwestycyjnych w roku 2004 o kwotę  25.000,- zł  w programie VII pn. "Inwestycje w zakresie kultury i ochrony dziedzictwa narodowego" poprzez zwiększenie zadania pn.  "Remont budynku UDK" o dodatkowy zakres</t>
  </si>
  <si>
    <t>2. Zwiększyć  limit wydatków inwestycyjnych w roku 2004 o kwotę  40.000,- zł    w programie III pn. "Inwestycje w zakresie gospodarki mieszkaniowej" - poprzez wprowadzenie nowego zadania  pn."Remont budynku ul. Nadbrzeżna" o łącznej wartości 40.000,- zł</t>
  </si>
  <si>
    <t>Budowa rynny snowboardowej na stoku Gromadzyń</t>
  </si>
  <si>
    <t>2710</t>
  </si>
  <si>
    <t>Ochrona i konserwacja zabytków</t>
  </si>
  <si>
    <t>Podmiot:</t>
  </si>
  <si>
    <t>92120</t>
  </si>
  <si>
    <t>(remont dachu zabytkowej cerkwi w Liskowatem )</t>
  </si>
  <si>
    <t>1.</t>
  </si>
  <si>
    <t xml:space="preserve">2. </t>
  </si>
  <si>
    <t>Towarzystwo Opieki nad Zabytkami, Oddział Bieszczadzki  w kwocie 8.000,-zł</t>
  </si>
  <si>
    <t>Parafia Rzymskokatolicka w Jasieniu w kwocie 8.000,- zł</t>
  </si>
  <si>
    <t>2830</t>
  </si>
  <si>
    <t>2580</t>
  </si>
  <si>
    <t xml:space="preserve">Dotacja celowa z bud.na finan.zadań zleconych do real.pozost.j.n.z.d.f.p </t>
  </si>
  <si>
    <t>Dotacja podmiotowa z budżetu dla jednostek nie zaliczonych do sekt.f.p</t>
  </si>
  <si>
    <t>3020</t>
  </si>
  <si>
    <t>Nagrody i inne wydatki osobowe</t>
  </si>
  <si>
    <t>Zwiększa się budżet na rok 2004 o kwotę   172.515,- zł oraz dokonuje się zmian w budżecie gminy  w sposób następujący:</t>
  </si>
  <si>
    <t>Wpływy z tytułu pomocy finansowej udzielanej m/między jst na dof.wł.zad.bież.</t>
  </si>
  <si>
    <t>Zmienić załącznik nr 12 do uchwały w sprawie budżetu gminy na rok 2004 "Wykaz udzielonych dotacji dla podmiotów realizujących zadania własne gminy"w zwiększyć łączną kwotę udzielonych dotacji o 16.000,- zł w następujący sposób:</t>
  </si>
  <si>
    <t>(dofinansowanie prac w zakresie ochrony i konserwacji dóbr kultury) - cel</t>
  </si>
  <si>
    <t>(remont kościoła filialnego w Hoszowie)</t>
  </si>
  <si>
    <t>Uchwała XXIII/158/04</t>
  </si>
  <si>
    <t>z dnia  29 października 2004 roku</t>
  </si>
  <si>
    <t>Domy i ośrodki kultury, świetlice i kluby</t>
  </si>
  <si>
    <t>2320</t>
  </si>
  <si>
    <t>Dotacja celowa otrzymana z powiatu</t>
  </si>
  <si>
    <t>Przystanek w m-ci Brzegi D</t>
  </si>
  <si>
    <t>Turystyka</t>
  </si>
  <si>
    <t>Ośrodki informacji turystycznej</t>
  </si>
  <si>
    <t>4260</t>
  </si>
  <si>
    <t>Przedszkola</t>
  </si>
  <si>
    <t>2510</t>
  </si>
  <si>
    <t>Świetlica w Równi</t>
  </si>
  <si>
    <t>Dotacja podmiotowa z budżetu dla instytucji kultury</t>
  </si>
  <si>
    <t>1. Zwiększyć dotacje dla Ustrzyckiego Domu Kultury o kwotę 7.000,- zł</t>
  </si>
  <si>
    <t>2. Zwiększyć dotacje dla Biblioteki o kwotę 10.000,- zł</t>
  </si>
  <si>
    <t>Przebudowa centrum miasta - Rynek projekt</t>
  </si>
  <si>
    <t>Zagospodarowanie terenu przy ul. Wyzwolenia</t>
  </si>
  <si>
    <t>Zmienić załącznik nr 7 do uchwały w sprawie budżetu gminy na rok 2004 pn. "Wykaz dotacji z budżetu dla zakładów budżetowych" w sposób następujący:</t>
  </si>
  <si>
    <t>1. Zwiększyć dotacje dla Przedszkola Nr 1 o kwotę 40.000,- zł</t>
  </si>
  <si>
    <t>2. Zwiększyć dotacje dla Przedszkola Nr 2 o kwotę 43.000,- zł</t>
  </si>
  <si>
    <t>Rozdz</t>
  </si>
  <si>
    <t>Biblioteki - dotacje</t>
  </si>
  <si>
    <t>(porozumienie z Powiatem Bieszczadzkim</t>
  </si>
  <si>
    <t>1. Zwiększyć limit wydatków inwestycyjnych w roku 2004 o kwotę  6.000,- zł  w programie II pn. "Inwestycje drogowe" - poprzez zwiększenie zadania pn. "Przystanki"  o dodatkowy zakres - budowa przystanku w m-ci Brzegi Dolne</t>
  </si>
  <si>
    <t>Zmienić załącznik nr 6 do uchwały w sprawie budżetu gminy na rok 2004 "Wyodrębnione dochody i wydatki związane z realizacją zadań realizowanych przez gminę w drodze umów i porozumień między jst"-  zwiększyć łączną kwotę dochodów z tytułu otrzymanych dotacji o 10.000,- zł w następujący sposób:</t>
  </si>
  <si>
    <t>Dotacja podmiotowa z budżetu dla zakładu budżetowego</t>
  </si>
  <si>
    <t>na współfinansowanie Biblioteki)</t>
  </si>
  <si>
    <t>SP Wojtkowa</t>
  </si>
  <si>
    <t>Zwiększa się budżet na rok 2004 o kwotę   392.005,- zł oraz dokonuje się zmian w budżecie gminy  w sposób następujący:</t>
  </si>
  <si>
    <t>Uchwała XXIV/165/2004</t>
  </si>
  <si>
    <t xml:space="preserve">3. Zwiększyć  limit wydatków inwestycyjnych w roku 2004 o kwotę  15.000,- zł    w programie III pn. "Inwestycje w zakresie gospodarki mieszkaniowej" - poprzez wprowadzenie nowego zadania  pn."Zagospodarowanie terenu przy ul. Wyzwolenia" </t>
  </si>
  <si>
    <t xml:space="preserve">2. W programie III pn. "Inwestycje w zakresie działalności usługowej" zmienić limit wydatków inwestycyjnych w roku 2004 o kwotę 20.000,- zł (wprowadzenie do realizacji w roku 2004 nowego zadania) i nazwę realizowanej inwestycji z "Zagospodarowanie Parku w Rynku" na "Przebudowa centrum miasta - Rynek" - </t>
  </si>
  <si>
    <t>0350</t>
  </si>
  <si>
    <t>Wpływy z podatku dochodowego od os. fizycznych</t>
  </si>
  <si>
    <t>Podatek od działal.gosp.os.fiz.opłacany w f. karty pod</t>
  </si>
  <si>
    <t>Odsetki od nieterminowych wpłat z tyt. pod i opłat</t>
  </si>
  <si>
    <t>Wpływy z innych opłat stanow. dochody jst n.p. ustaw</t>
  </si>
  <si>
    <t>0480</t>
  </si>
  <si>
    <t>Wpływy z opłat za zezwolenie na sprzedaż alkoh.</t>
  </si>
  <si>
    <t>0400</t>
  </si>
  <si>
    <t>Przebudowa Zespołu Szkół Publicznych Nr 1 w Ustrzykach Dolnych</t>
  </si>
  <si>
    <t>Modernizacja Ustrzyckiego Domu Kultury - wzmocnienie funkcjonalności Regionalnego Centrum Kultury Pogranicza</t>
  </si>
  <si>
    <t>0chrona zdrowia</t>
  </si>
  <si>
    <t>Przeciwdziałanie alkoholizmowi</t>
  </si>
  <si>
    <t>0910</t>
  </si>
  <si>
    <t>Wpływy z opłaty produktowej</t>
  </si>
  <si>
    <t>Wydatki - zmniejszenie (zmniejszenie deficytu)</t>
  </si>
  <si>
    <t>Dochody - zwiększenie (zmniejszenie deficytu)</t>
  </si>
  <si>
    <t>W ramach posiadanych uprawnień zmienić budżet gminy na rok 2004 w sposób następujący:</t>
  </si>
  <si>
    <t xml:space="preserve">Wydatki </t>
  </si>
  <si>
    <t>"Poprawa stanu trasy na stoku Gromadzyń dla prowadzenia zawodów snowboardowych"</t>
  </si>
  <si>
    <t>Cmentarz Brzegi Dolne</t>
  </si>
  <si>
    <t>Dotacja celowa otrzymana z bud.pań.na real. inwestycji i zakupów inwest.</t>
  </si>
  <si>
    <t>Zwiększa się budżet na rok 2004 o kwotę   160.800- zł oraz dokonuje się zmian w budżecie gminy  w sposób następujący:</t>
  </si>
  <si>
    <t>Wpływy z tytułu pomocy finansowej udzielanej między jst na dofinansowanie własnych zadań bieżących</t>
  </si>
  <si>
    <t>Dotacje celowe otrzym. z budż.pań. na real.zadań własnych</t>
  </si>
  <si>
    <t>"Budowa rynny snowboardowej na stoku Gromadzyń"</t>
  </si>
  <si>
    <t>Zmniejszenie przychodów (zmniejszenie deficytu)- razem</t>
  </si>
  <si>
    <t>w sprawie wprowadzenia zmian do uchwały Rady Miejskiej w Ustrzykach Dolnych                                                                             z dnia 26 stycznia 2004 roku Nr XV/118/04 w sprawie budżetu gminy na 2004 r.</t>
  </si>
  <si>
    <t xml:space="preserve">1. Zmniejszyć limit wydatków inwestycyjnych w roku 2004 o kwotę  100.000,- zł  w programie II pn. "Inwestycje w zakresie działalności usługowej " - poprzez zmniejszenie zakresu zadania pn. "Cmentarze"  </t>
  </si>
  <si>
    <t>2. Zmniejszyć limit wydatków inwestycyjnych w roku 2004 o kwotę  180.000,- zł  w programie II pn. "Inwestycje w zakresie gospodarki komunalnej i ochrony środowiska" - na zadanie pn. "Kolektory sanitarne" w związku z uzyskaniem korzystniejszej oferty w przetargu.</t>
  </si>
  <si>
    <t>3. W programie VII pn. "Inwestycje w zakresie kultury i ochrony dziedzictwa narodowego" zmienić limit wydatków inwestycyjnych w roku 2004 o kwotę 40.000,- zł (zwiększenie zakresu realizowanej inwestycji o dodatkowe prace) i nazwę realizowanej inwestycji z "Remont budynku UDK" na "Modernizacja UDK wzmocnienie funkcjonalności Regionalnego Centrum Kultury Pogranicza"</t>
  </si>
  <si>
    <t>Zwiększa się budżet na rok 2004 po stronie dochodów o kwotę  262.000,- zł, zmniejsza się budżet  po stronie wydatków o kwotę  360.000- zł, dokonując jednocześnie zmniejszenia deficytu o łączną kwotę 622.000 zł. oraz dokonuje się zmian w budżecie gminy  w sposób następujący:</t>
  </si>
  <si>
    <t>Obsługa pap.wartościowych, kredytów i pożyczek</t>
  </si>
  <si>
    <t>Odsetki od otrzymanych kredytów i pożyczek</t>
  </si>
  <si>
    <t>Biblioteka</t>
  </si>
  <si>
    <t>Remont budynku Biblioteki</t>
  </si>
  <si>
    <t>"Przygotowanie tras narciarskich do organizacji zawodów sportowych"</t>
  </si>
  <si>
    <t>Remont ul.Kolejowej</t>
  </si>
  <si>
    <t>SP Równia</t>
  </si>
  <si>
    <t>Uchwała  XXVI/170/2004</t>
  </si>
  <si>
    <t>z dnia  26 listopada 2004 roku</t>
  </si>
  <si>
    <t>4. W programie V pn. "Inwestycje oświatowe" zmienić nazwę realizowanej inwestycji z "SP Nr 1 - remont" na "Przebudowa ZSP Nr 1 w Ustrzykach Dolnych" oraz zwiększyć limit wydatków o kwotę 25.000 zł - zwiększenie zakresu (wykonanie niezbędnych dodatkowych prac w budynku SP Łobozew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</si>
</sst>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.0\ _z_ł_-;\-* #,##0.0\ _z_ł_-;_-* &quot;-&quot;?\ _z_ł_-;_-@_-"/>
    <numFmt numFmtId="169" formatCode="_-* #,##0\ _z_ł_-;\-* #,##0\ _z_ł_-;_-* &quot;-&quot;??\ _z_ł_-;_-@_-"/>
    <numFmt numFmtId="170" formatCode="0.0"/>
    <numFmt numFmtId="171" formatCode="[$€-2]\ #,##0.00_);[Red]\([$€-2]\ #,##0.00\)"/>
  </numFmts>
  <fonts count="16"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name val="Times New Roman CE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u val="singleAccounting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wrapText="1"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/>
    </xf>
    <xf numFmtId="169" fontId="3" fillId="0" borderId="0" xfId="15" applyNumberFormat="1" applyFont="1" applyBorder="1" applyAlignment="1">
      <alignment/>
    </xf>
    <xf numFmtId="169" fontId="3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9" fontId="3" fillId="0" borderId="0" xfId="15" applyNumberFormat="1" applyFont="1" applyBorder="1" applyAlignment="1">
      <alignment wrapText="1"/>
    </xf>
    <xf numFmtId="169" fontId="3" fillId="0" borderId="0" xfId="15" applyNumberFormat="1" applyFont="1" applyBorder="1" applyAlignment="1">
      <alignment/>
    </xf>
    <xf numFmtId="169" fontId="2" fillId="0" borderId="0" xfId="0" applyNumberFormat="1" applyFont="1" applyAlignment="1">
      <alignment horizontal="justify" vertical="justify" wrapText="1"/>
    </xf>
    <xf numFmtId="169" fontId="2" fillId="0" borderId="0" xfId="15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1" xfId="15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3" fillId="0" borderId="0" xfId="15" applyNumberFormat="1" applyFont="1" applyAlignment="1">
      <alignment/>
    </xf>
    <xf numFmtId="169" fontId="2" fillId="0" borderId="0" xfId="0" applyNumberFormat="1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9" fontId="3" fillId="0" borderId="2" xfId="15" applyNumberFormat="1" applyFont="1" applyBorder="1" applyAlignment="1">
      <alignment wrapText="1"/>
    </xf>
    <xf numFmtId="169" fontId="3" fillId="0" borderId="2" xfId="15" applyNumberFormat="1" applyFont="1" applyBorder="1" applyAlignment="1">
      <alignment/>
    </xf>
    <xf numFmtId="43" fontId="2" fillId="0" borderId="0" xfId="15" applyFont="1" applyBorder="1" applyAlignment="1">
      <alignment wrapText="1"/>
    </xf>
    <xf numFmtId="43" fontId="2" fillId="0" borderId="0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169" fontId="3" fillId="0" borderId="2" xfId="15" applyNumberFormat="1" applyFont="1" applyBorder="1" applyAlignment="1">
      <alignment horizontal="left"/>
    </xf>
    <xf numFmtId="169" fontId="2" fillId="0" borderId="0" xfId="15" applyNumberFormat="1" applyFont="1" applyBorder="1" applyAlignment="1">
      <alignment horizontal="left"/>
    </xf>
    <xf numFmtId="169" fontId="2" fillId="0" borderId="1" xfId="15" applyNumberFormat="1" applyFont="1" applyBorder="1" applyAlignment="1">
      <alignment horizontal="left"/>
    </xf>
    <xf numFmtId="169" fontId="3" fillId="0" borderId="0" xfId="15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169" fontId="3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justify" wrapText="1"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169" fontId="1" fillId="0" borderId="4" xfId="15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wrapText="1"/>
    </xf>
    <xf numFmtId="0" fontId="8" fillId="0" borderId="0" xfId="0" applyFont="1" applyAlignment="1">
      <alignment/>
    </xf>
    <xf numFmtId="167" fontId="2" fillId="0" borderId="0" xfId="15" applyNumberFormat="1" applyFont="1" applyAlignment="1">
      <alignment/>
    </xf>
    <xf numFmtId="169" fontId="1" fillId="0" borderId="5" xfId="15" applyNumberFormat="1" applyFont="1" applyFill="1" applyBorder="1" applyAlignment="1">
      <alignment horizontal="left" vertical="top" wrapText="1"/>
    </xf>
    <xf numFmtId="169" fontId="9" fillId="0" borderId="6" xfId="15" applyNumberFormat="1" applyFont="1" applyBorder="1" applyAlignment="1">
      <alignment/>
    </xf>
    <xf numFmtId="0" fontId="9" fillId="0" borderId="6" xfId="0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169" fontId="1" fillId="0" borderId="7" xfId="15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9" fontId="2" fillId="0" borderId="4" xfId="15" applyNumberFormat="1" applyFont="1" applyBorder="1" applyAlignment="1">
      <alignment/>
    </xf>
    <xf numFmtId="169" fontId="2" fillId="0" borderId="7" xfId="15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9" fontId="9" fillId="0" borderId="5" xfId="15" applyNumberFormat="1" applyFont="1" applyBorder="1" applyAlignment="1">
      <alignment/>
    </xf>
    <xf numFmtId="167" fontId="2" fillId="0" borderId="0" xfId="15" applyNumberFormat="1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9" fontId="2" fillId="0" borderId="11" xfId="15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9" fontId="3" fillId="0" borderId="3" xfId="15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9" fontId="10" fillId="0" borderId="3" xfId="15" applyNumberFormat="1" applyFont="1" applyBorder="1" applyAlignment="1">
      <alignment horizontal="left" vertical="top" wrapText="1"/>
    </xf>
    <xf numFmtId="169" fontId="2" fillId="0" borderId="3" xfId="15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5" xfId="15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169" fontId="10" fillId="0" borderId="18" xfId="15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169" fontId="2" fillId="0" borderId="15" xfId="15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9" fontId="2" fillId="0" borderId="20" xfId="15" applyNumberFormat="1" applyFont="1" applyBorder="1" applyAlignment="1">
      <alignment horizontal="left" vertical="top" wrapText="1"/>
    </xf>
    <xf numFmtId="169" fontId="2" fillId="0" borderId="18" xfId="15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169" fontId="3" fillId="0" borderId="21" xfId="15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169" fontId="10" fillId="0" borderId="22" xfId="15" applyNumberFormat="1" applyFont="1" applyBorder="1" applyAlignment="1">
      <alignment horizontal="left" vertical="top" wrapText="1"/>
    </xf>
    <xf numFmtId="169" fontId="2" fillId="0" borderId="22" xfId="15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9" fontId="10" fillId="0" borderId="20" xfId="15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69" fontId="9" fillId="0" borderId="4" xfId="15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9" fontId="3" fillId="0" borderId="26" xfId="15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169" fontId="3" fillId="0" borderId="6" xfId="15" applyNumberFormat="1" applyFont="1" applyBorder="1" applyAlignment="1">
      <alignment horizontal="left"/>
    </xf>
    <xf numFmtId="169" fontId="2" fillId="0" borderId="4" xfId="15" applyNumberFormat="1" applyFont="1" applyBorder="1" applyAlignment="1">
      <alignment horizontal="left"/>
    </xf>
    <xf numFmtId="169" fontId="2" fillId="0" borderId="7" xfId="15" applyNumberFormat="1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169" fontId="3" fillId="0" borderId="15" xfId="15" applyNumberFormat="1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169" fontId="2" fillId="0" borderId="18" xfId="15" applyNumberFormat="1" applyFont="1" applyBorder="1" applyAlignment="1">
      <alignment horizontal="left"/>
    </xf>
    <xf numFmtId="169" fontId="10" fillId="0" borderId="20" xfId="15" applyNumberFormat="1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9" fontId="10" fillId="0" borderId="0" xfId="15" applyNumberFormat="1" applyFont="1" applyFill="1" applyBorder="1" applyAlignment="1">
      <alignment horizontal="left"/>
    </xf>
    <xf numFmtId="169" fontId="2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169" fontId="2" fillId="0" borderId="6" xfId="15" applyNumberFormat="1" applyFont="1" applyFill="1" applyBorder="1" applyAlignment="1">
      <alignment horizontal="left" vertical="top" wrapText="1"/>
    </xf>
    <xf numFmtId="169" fontId="2" fillId="0" borderId="4" xfId="15" applyNumberFormat="1" applyFont="1" applyFill="1" applyBorder="1" applyAlignment="1">
      <alignment horizontal="left" vertical="top" wrapText="1"/>
    </xf>
    <xf numFmtId="169" fontId="10" fillId="0" borderId="4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10" fillId="0" borderId="4" xfId="15" applyNumberFormat="1" applyFont="1" applyFill="1" applyBorder="1" applyAlignment="1">
      <alignment horizontal="left" vertical="top" wrapText="1"/>
    </xf>
    <xf numFmtId="169" fontId="2" fillId="0" borderId="7" xfId="15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169" fontId="1" fillId="0" borderId="5" xfId="15" applyNumberFormat="1" applyFont="1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169" fontId="3" fillId="0" borderId="0" xfId="15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6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169" fontId="2" fillId="0" borderId="0" xfId="15" applyNumberFormat="1" applyFont="1" applyBorder="1" applyAlignment="1">
      <alignment horizontal="right"/>
    </xf>
    <xf numFmtId="169" fontId="2" fillId="0" borderId="1" xfId="15" applyNumberFormat="1" applyFont="1" applyBorder="1" applyAlignment="1">
      <alignment horizontal="right"/>
    </xf>
    <xf numFmtId="169" fontId="3" fillId="0" borderId="2" xfId="15" applyNumberFormat="1" applyFont="1" applyBorder="1" applyAlignment="1">
      <alignment horizontal="right"/>
    </xf>
    <xf numFmtId="169" fontId="3" fillId="0" borderId="0" xfId="15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169" fontId="2" fillId="0" borderId="4" xfId="15" applyNumberFormat="1" applyFont="1" applyBorder="1" applyAlignment="1">
      <alignment horizontal="right"/>
    </xf>
    <xf numFmtId="169" fontId="3" fillId="0" borderId="0" xfId="15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169" fontId="3" fillId="0" borderId="2" xfId="15" applyNumberFormat="1" applyFont="1" applyBorder="1" applyAlignment="1">
      <alignment horizontal="left" wrapText="1"/>
    </xf>
    <xf numFmtId="169" fontId="3" fillId="0" borderId="0" xfId="15" applyNumberFormat="1" applyFont="1" applyBorder="1" applyAlignment="1">
      <alignment horizontal="right" vertical="top" wrapText="1"/>
    </xf>
    <xf numFmtId="169" fontId="2" fillId="0" borderId="0" xfId="15" applyNumberFormat="1" applyFont="1" applyAlignment="1">
      <alignment horizontal="right"/>
    </xf>
    <xf numFmtId="169" fontId="2" fillId="0" borderId="0" xfId="15" applyNumberFormat="1" applyFont="1" applyAlignment="1">
      <alignment horizontal="right" vertical="justify" wrapText="1"/>
    </xf>
    <xf numFmtId="169" fontId="3" fillId="0" borderId="0" xfId="15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169" fontId="3" fillId="0" borderId="2" xfId="15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horizontal="center"/>
    </xf>
    <xf numFmtId="169" fontId="3" fillId="0" borderId="2" xfId="15" applyNumberFormat="1" applyFont="1" applyBorder="1" applyAlignment="1">
      <alignment horizontal="center" wrapText="1"/>
    </xf>
    <xf numFmtId="169" fontId="2" fillId="0" borderId="0" xfId="15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top" wrapText="1"/>
    </xf>
    <xf numFmtId="169" fontId="3" fillId="0" borderId="2" xfId="15" applyNumberFormat="1" applyFont="1" applyBorder="1" applyAlignment="1">
      <alignment horizontal="right"/>
    </xf>
    <xf numFmtId="16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169" fontId="1" fillId="0" borderId="5" xfId="15" applyNumberFormat="1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69" fontId="9" fillId="0" borderId="6" xfId="15" applyNumberFormat="1" applyFont="1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/>
    </xf>
    <xf numFmtId="169" fontId="9" fillId="0" borderId="7" xfId="15" applyNumberFormat="1" applyFont="1" applyBorder="1" applyAlignment="1">
      <alignment/>
    </xf>
    <xf numFmtId="0" fontId="1" fillId="0" borderId="31" xfId="0" applyFont="1" applyBorder="1" applyAlignment="1">
      <alignment vertical="top" wrapText="1"/>
    </xf>
    <xf numFmtId="169" fontId="1" fillId="0" borderId="6" xfId="15" applyNumberFormat="1" applyFont="1" applyBorder="1" applyAlignment="1">
      <alignment/>
    </xf>
    <xf numFmtId="169" fontId="1" fillId="0" borderId="4" xfId="15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169" fontId="1" fillId="0" borderId="7" xfId="15" applyNumberFormat="1" applyFont="1" applyBorder="1" applyAlignment="1">
      <alignment/>
    </xf>
    <xf numFmtId="169" fontId="1" fillId="0" borderId="0" xfId="15" applyNumberFormat="1" applyFon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169" fontId="1" fillId="0" borderId="15" xfId="15" applyNumberFormat="1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169" fontId="1" fillId="0" borderId="20" xfId="15" applyNumberFormat="1" applyFont="1" applyBorder="1" applyAlignment="1">
      <alignment/>
    </xf>
    <xf numFmtId="0" fontId="1" fillId="0" borderId="25" xfId="0" applyFont="1" applyBorder="1" applyAlignment="1">
      <alignment vertical="top" wrapText="1"/>
    </xf>
    <xf numFmtId="169" fontId="1" fillId="0" borderId="18" xfId="15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169" fontId="2" fillId="0" borderId="28" xfId="15" applyNumberFormat="1" applyFont="1" applyBorder="1" applyAlignment="1">
      <alignment horizontal="center" wrapText="1"/>
    </xf>
    <xf numFmtId="169" fontId="2" fillId="0" borderId="28" xfId="15" applyNumberFormat="1" applyFont="1" applyBorder="1" applyAlignment="1">
      <alignment/>
    </xf>
    <xf numFmtId="43" fontId="1" fillId="0" borderId="0" xfId="15" applyFont="1" applyAlignment="1">
      <alignment/>
    </xf>
    <xf numFmtId="0" fontId="1" fillId="0" borderId="13" xfId="0" applyFont="1" applyBorder="1" applyAlignment="1">
      <alignment vertical="top" wrapText="1"/>
    </xf>
    <xf numFmtId="43" fontId="1" fillId="0" borderId="6" xfId="15" applyFont="1" applyBorder="1" applyAlignment="1">
      <alignment/>
    </xf>
    <xf numFmtId="43" fontId="1" fillId="0" borderId="15" xfId="15" applyFont="1" applyBorder="1" applyAlignment="1">
      <alignment/>
    </xf>
    <xf numFmtId="43" fontId="1" fillId="0" borderId="20" xfId="15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18" xfId="15" applyFont="1" applyBorder="1" applyAlignment="1">
      <alignment/>
    </xf>
    <xf numFmtId="43" fontId="1" fillId="0" borderId="7" xfId="15" applyFont="1" applyBorder="1" applyAlignment="1">
      <alignment/>
    </xf>
    <xf numFmtId="49" fontId="2" fillId="0" borderId="2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9" fontId="2" fillId="0" borderId="2" xfId="15" applyNumberFormat="1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167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" fillId="0" borderId="2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169" fontId="9" fillId="0" borderId="6" xfId="15" applyNumberFormat="1" applyFont="1" applyBorder="1" applyAlignment="1">
      <alignment horizontal="left"/>
    </xf>
    <xf numFmtId="169" fontId="1" fillId="0" borderId="4" xfId="15" applyNumberFormat="1" applyFont="1" applyBorder="1" applyAlignment="1">
      <alignment horizontal="left"/>
    </xf>
    <xf numFmtId="169" fontId="1" fillId="0" borderId="7" xfId="15" applyNumberFormat="1" applyFont="1" applyBorder="1" applyAlignment="1">
      <alignment horizontal="left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169" fontId="9" fillId="0" borderId="4" xfId="15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69" fontId="9" fillId="0" borderId="5" xfId="15" applyNumberFormat="1" applyFont="1" applyBorder="1" applyAlignment="1">
      <alignment horizontal="left"/>
    </xf>
    <xf numFmtId="167" fontId="2" fillId="0" borderId="0" xfId="15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9" fontId="3" fillId="0" borderId="6" xfId="15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69" fontId="10" fillId="0" borderId="4" xfId="15" applyNumberFormat="1" applyFont="1" applyBorder="1" applyAlignment="1">
      <alignment horizontal="left" vertical="top" wrapText="1"/>
    </xf>
    <xf numFmtId="169" fontId="2" fillId="0" borderId="4" xfId="15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169" fontId="10" fillId="0" borderId="0" xfId="15" applyNumberFormat="1" applyFont="1" applyFill="1" applyBorder="1" applyAlignment="1">
      <alignment/>
    </xf>
    <xf numFmtId="169" fontId="10" fillId="0" borderId="4" xfId="15" applyNumberFormat="1" applyFont="1" applyFill="1" applyBorder="1" applyAlignment="1">
      <alignment horizontal="left"/>
    </xf>
    <xf numFmtId="169" fontId="3" fillId="0" borderId="4" xfId="15" applyNumberFormat="1" applyFont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9" fontId="2" fillId="0" borderId="4" xfId="0" applyNumberFormat="1" applyFont="1" applyBorder="1" applyAlignment="1">
      <alignment horizontal="left"/>
    </xf>
    <xf numFmtId="169" fontId="2" fillId="0" borderId="4" xfId="15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justify"/>
    </xf>
    <xf numFmtId="169" fontId="10" fillId="0" borderId="4" xfId="15" applyNumberFormat="1" applyFont="1" applyBorder="1" applyAlignment="1">
      <alignment horizontal="right"/>
    </xf>
    <xf numFmtId="0" fontId="9" fillId="0" borderId="0" xfId="0" applyFont="1" applyBorder="1" applyAlignment="1">
      <alignment horizontal="justify"/>
    </xf>
    <xf numFmtId="0" fontId="3" fillId="0" borderId="1" xfId="0" applyFont="1" applyBorder="1" applyAlignment="1">
      <alignment horizontal="left" vertical="top" wrapText="1"/>
    </xf>
    <xf numFmtId="169" fontId="3" fillId="0" borderId="7" xfId="15" applyNumberFormat="1" applyFont="1" applyBorder="1" applyAlignment="1">
      <alignment horizontal="right"/>
    </xf>
    <xf numFmtId="169" fontId="2" fillId="0" borderId="1" xfId="15" applyNumberFormat="1" applyFont="1" applyBorder="1" applyAlignment="1">
      <alignment horizontal="center"/>
    </xf>
    <xf numFmtId="169" fontId="3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9" fontId="2" fillId="0" borderId="32" xfId="15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169" fontId="3" fillId="0" borderId="1" xfId="15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9" fontId="2" fillId="0" borderId="0" xfId="15" applyNumberFormat="1" applyFont="1" applyAlignment="1">
      <alignment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1" fillId="0" borderId="0" xfId="15" applyNumberFormat="1" applyFont="1" applyBorder="1" applyAlignment="1">
      <alignment horizontal="center"/>
    </xf>
    <xf numFmtId="169" fontId="3" fillId="0" borderId="0" xfId="15" applyNumberFormat="1" applyFont="1" applyAlignment="1">
      <alignment wrapText="1"/>
    </xf>
    <xf numFmtId="169" fontId="2" fillId="0" borderId="1" xfId="15" applyNumberFormat="1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/>
    </xf>
    <xf numFmtId="169" fontId="2" fillId="0" borderId="0" xfId="15" applyNumberFormat="1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69" fontId="2" fillId="0" borderId="1" xfId="15" applyNumberFormat="1" applyFont="1" applyBorder="1" applyAlignment="1">
      <alignment horizontal="justify" vertical="center" wrapText="1"/>
    </xf>
    <xf numFmtId="169" fontId="2" fillId="0" borderId="0" xfId="15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top" wrapText="1"/>
    </xf>
    <xf numFmtId="169" fontId="3" fillId="0" borderId="0" xfId="15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9" fontId="3" fillId="0" borderId="2" xfId="15" applyNumberFormat="1" applyFont="1" applyBorder="1" applyAlignment="1">
      <alignment horizontal="justify" vertical="center" wrapText="1"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69" fontId="1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69" fontId="1" fillId="0" borderId="6" xfId="15" applyNumberFormat="1" applyFont="1" applyBorder="1" applyAlignment="1">
      <alignment horizontal="center" vertical="top"/>
    </xf>
    <xf numFmtId="169" fontId="1" fillId="0" borderId="4" xfId="15" applyNumberFormat="1" applyFont="1" applyBorder="1" applyAlignment="1">
      <alignment horizontal="center" vertical="top"/>
    </xf>
    <xf numFmtId="169" fontId="1" fillId="0" borderId="7" xfId="15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 wrapText="1"/>
    </xf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25">
      <selection activeCell="A35" sqref="A35:D38"/>
    </sheetView>
  </sheetViews>
  <sheetFormatPr defaultColWidth="9.00390625" defaultRowHeight="12.75"/>
  <cols>
    <col min="1" max="1" width="4.125" style="2" customWidth="1"/>
    <col min="2" max="2" width="5.625" style="2" customWidth="1"/>
    <col min="3" max="3" width="5.75390625" style="30" customWidth="1"/>
    <col min="4" max="4" width="55.75390625" style="3" customWidth="1"/>
    <col min="5" max="5" width="11.75390625" style="54" customWidth="1"/>
    <col min="6" max="6" width="11.75390625" style="49" customWidth="1"/>
    <col min="7" max="7" width="10.625" style="56" bestFit="1" customWidth="1"/>
    <col min="8" max="16384" width="9.125" style="56" customWidth="1"/>
  </cols>
  <sheetData>
    <row r="1" spans="1:6" ht="15">
      <c r="A1" s="442" t="s">
        <v>65</v>
      </c>
      <c r="B1" s="442"/>
      <c r="C1" s="442"/>
      <c r="D1" s="442"/>
      <c r="E1" s="442"/>
      <c r="F1" s="442"/>
    </row>
    <row r="2" spans="1:6" ht="15">
      <c r="A2" s="442" t="s">
        <v>0</v>
      </c>
      <c r="B2" s="442"/>
      <c r="C2" s="442"/>
      <c r="D2" s="442"/>
      <c r="E2" s="442"/>
      <c r="F2" s="442"/>
    </row>
    <row r="3" spans="1:6" ht="15">
      <c r="A3" s="442" t="s">
        <v>43</v>
      </c>
      <c r="B3" s="442"/>
      <c r="C3" s="442"/>
      <c r="D3" s="442"/>
      <c r="E3" s="442"/>
      <c r="F3" s="442"/>
    </row>
    <row r="4" spans="1:6" ht="27" customHeight="1">
      <c r="A4" s="445" t="s">
        <v>56</v>
      </c>
      <c r="B4" s="445"/>
      <c r="C4" s="445"/>
      <c r="D4" s="445"/>
      <c r="E4" s="445"/>
      <c r="F4" s="445"/>
    </row>
    <row r="5" spans="1:6" ht="20.25" customHeight="1">
      <c r="A5" s="24"/>
      <c r="B5" s="24"/>
      <c r="C5" s="24"/>
      <c r="D5" s="24"/>
      <c r="E5" s="47"/>
      <c r="F5" s="47"/>
    </row>
    <row r="6" spans="1:6" ht="59.25" customHeight="1">
      <c r="A6" s="445" t="s">
        <v>53</v>
      </c>
      <c r="B6" s="445"/>
      <c r="C6" s="445"/>
      <c r="D6" s="445"/>
      <c r="E6" s="445"/>
      <c r="F6" s="445"/>
    </row>
    <row r="7" spans="1:6" ht="15" customHeight="1">
      <c r="A7" s="24"/>
      <c r="B7" s="24"/>
      <c r="C7" s="24"/>
      <c r="D7" s="24"/>
      <c r="E7" s="24"/>
      <c r="F7" s="24"/>
    </row>
    <row r="8" spans="1:6" ht="15">
      <c r="A8" s="442" t="s">
        <v>2</v>
      </c>
      <c r="B8" s="442"/>
      <c r="C8" s="442"/>
      <c r="D8" s="442"/>
      <c r="E8" s="442"/>
      <c r="F8" s="442"/>
    </row>
    <row r="9" spans="1:6" ht="13.5" customHeight="1">
      <c r="A9" s="446" t="s">
        <v>64</v>
      </c>
      <c r="B9" s="446"/>
      <c r="C9" s="446"/>
      <c r="D9" s="446"/>
      <c r="E9" s="446"/>
      <c r="F9" s="446"/>
    </row>
    <row r="10" spans="1:7" ht="15">
      <c r="A10" s="447" t="s">
        <v>7</v>
      </c>
      <c r="B10" s="447"/>
      <c r="C10" s="447"/>
      <c r="D10" s="447"/>
      <c r="E10" s="48"/>
      <c r="G10" s="57"/>
    </row>
    <row r="11" spans="1:6" ht="15">
      <c r="A11" s="12" t="s">
        <v>3</v>
      </c>
      <c r="B11" s="12" t="s">
        <v>4</v>
      </c>
      <c r="C11" s="29" t="s">
        <v>1</v>
      </c>
      <c r="D11" s="18" t="s">
        <v>5</v>
      </c>
      <c r="E11" s="48" t="s">
        <v>6</v>
      </c>
      <c r="F11" s="53"/>
    </row>
    <row r="12" spans="1:6" ht="15">
      <c r="A12" s="59">
        <v>700</v>
      </c>
      <c r="B12" s="25"/>
      <c r="C12" s="43"/>
      <c r="D12" s="11" t="s">
        <v>59</v>
      </c>
      <c r="E12" s="39">
        <f>E13</f>
        <v>50000</v>
      </c>
      <c r="F12" s="53"/>
    </row>
    <row r="13" spans="1:6" ht="15">
      <c r="A13" s="12"/>
      <c r="B13" s="13">
        <v>70005</v>
      </c>
      <c r="C13" s="41"/>
      <c r="D13" s="60" t="s">
        <v>60</v>
      </c>
      <c r="E13" s="48">
        <f>E14</f>
        <v>50000</v>
      </c>
      <c r="F13" s="53"/>
    </row>
    <row r="14" spans="1:6" ht="15">
      <c r="A14" s="4"/>
      <c r="B14" s="4"/>
      <c r="C14" s="44" t="s">
        <v>61</v>
      </c>
      <c r="D14" s="15" t="s">
        <v>62</v>
      </c>
      <c r="E14" s="50">
        <v>50000</v>
      </c>
      <c r="F14" s="53"/>
    </row>
    <row r="15" spans="1:6" ht="15">
      <c r="A15" s="61">
        <v>756</v>
      </c>
      <c r="B15" s="13"/>
      <c r="C15" s="41"/>
      <c r="D15" s="8" t="s">
        <v>47</v>
      </c>
      <c r="E15" s="38">
        <f>E16+E19</f>
        <v>497890</v>
      </c>
      <c r="F15" s="53"/>
    </row>
    <row r="16" spans="1:5" ht="15">
      <c r="A16" s="7"/>
      <c r="B16" s="13">
        <v>75615</v>
      </c>
      <c r="C16" s="41"/>
      <c r="D16" s="13" t="s">
        <v>48</v>
      </c>
      <c r="E16" s="48">
        <f>E17</f>
        <v>217939</v>
      </c>
    </row>
    <row r="17" spans="1:5" ht="15">
      <c r="A17" s="7"/>
      <c r="B17" s="13"/>
      <c r="C17" s="41" t="s">
        <v>44</v>
      </c>
      <c r="D17" s="13" t="s">
        <v>32</v>
      </c>
      <c r="E17" s="48">
        <f>167939+50000</f>
        <v>217939</v>
      </c>
    </row>
    <row r="18" spans="1:5" ht="15">
      <c r="A18" s="7"/>
      <c r="B18" s="13">
        <v>75621</v>
      </c>
      <c r="C18" s="41"/>
      <c r="D18" s="13" t="s">
        <v>51</v>
      </c>
      <c r="E18" s="48">
        <f>E19</f>
        <v>279951</v>
      </c>
    </row>
    <row r="19" spans="1:5" ht="15">
      <c r="A19" s="7"/>
      <c r="B19" s="13"/>
      <c r="C19" s="44" t="s">
        <v>57</v>
      </c>
      <c r="D19" s="13" t="s">
        <v>58</v>
      </c>
      <c r="E19" s="48">
        <v>279951</v>
      </c>
    </row>
    <row r="20" spans="1:6" s="58" customFormat="1" ht="14.25">
      <c r="A20" s="10">
        <v>926</v>
      </c>
      <c r="B20" s="10"/>
      <c r="C20" s="33"/>
      <c r="D20" s="17" t="s">
        <v>33</v>
      </c>
      <c r="E20" s="39">
        <f>E21</f>
        <v>4500</v>
      </c>
      <c r="F20" s="51"/>
    </row>
    <row r="21" spans="1:5" ht="15">
      <c r="A21" s="12"/>
      <c r="B21" s="12">
        <v>92605</v>
      </c>
      <c r="C21" s="29"/>
      <c r="D21" s="18" t="s">
        <v>34</v>
      </c>
      <c r="E21" s="48">
        <f>E22+E23</f>
        <v>4500</v>
      </c>
    </row>
    <row r="22" spans="1:5" ht="15">
      <c r="A22" s="12"/>
      <c r="B22" s="12"/>
      <c r="C22" s="29" t="s">
        <v>45</v>
      </c>
      <c r="D22" s="18" t="s">
        <v>35</v>
      </c>
      <c r="E22" s="48">
        <v>980</v>
      </c>
    </row>
    <row r="23" spans="1:5" ht="15">
      <c r="A23" s="4"/>
      <c r="B23" s="4"/>
      <c r="C23" s="16" t="s">
        <v>46</v>
      </c>
      <c r="D23" s="19" t="s">
        <v>31</v>
      </c>
      <c r="E23" s="50">
        <v>3520</v>
      </c>
    </row>
    <row r="24" spans="4:5" ht="15">
      <c r="D24" s="20" t="s">
        <v>20</v>
      </c>
      <c r="E24" s="52">
        <f>E15+E20+E12</f>
        <v>552390</v>
      </c>
    </row>
    <row r="25" spans="1:6" ht="15">
      <c r="A25" s="447" t="s">
        <v>13</v>
      </c>
      <c r="B25" s="447"/>
      <c r="C25" s="447"/>
      <c r="D25" s="447"/>
      <c r="E25" s="48"/>
      <c r="F25" s="53"/>
    </row>
    <row r="26" spans="1:6" ht="15">
      <c r="A26" s="4" t="s">
        <v>3</v>
      </c>
      <c r="B26" s="4" t="s">
        <v>4</v>
      </c>
      <c r="C26" s="26" t="s">
        <v>1</v>
      </c>
      <c r="D26" s="6" t="s">
        <v>5</v>
      </c>
      <c r="E26" s="50" t="s">
        <v>6</v>
      </c>
      <c r="F26" s="53"/>
    </row>
    <row r="27" spans="1:6" ht="15">
      <c r="A27" s="10">
        <v>801</v>
      </c>
      <c r="B27" s="10"/>
      <c r="C27" s="28"/>
      <c r="D27" s="17" t="s">
        <v>14</v>
      </c>
      <c r="E27" s="39">
        <f>E28</f>
        <v>200000</v>
      </c>
      <c r="F27" s="46"/>
    </row>
    <row r="28" spans="1:6" ht="15">
      <c r="A28" s="12"/>
      <c r="B28" s="12">
        <v>80101</v>
      </c>
      <c r="C28" s="29"/>
      <c r="D28" s="18" t="s">
        <v>30</v>
      </c>
      <c r="E28" s="48">
        <f>E29</f>
        <v>200000</v>
      </c>
      <c r="F28" s="35"/>
    </row>
    <row r="29" spans="1:6" ht="15">
      <c r="A29" s="12"/>
      <c r="B29" s="12"/>
      <c r="C29" s="29" t="s">
        <v>15</v>
      </c>
      <c r="D29" s="40" t="s">
        <v>27</v>
      </c>
      <c r="E29" s="48">
        <f>E30</f>
        <v>200000</v>
      </c>
      <c r="F29" s="35"/>
    </row>
    <row r="30" spans="1:6" ht="15">
      <c r="A30" s="4"/>
      <c r="B30" s="4"/>
      <c r="C30" s="26"/>
      <c r="D30" s="32" t="s">
        <v>49</v>
      </c>
      <c r="E30" s="50">
        <v>200000</v>
      </c>
      <c r="F30" s="35"/>
    </row>
    <row r="31" spans="1:6" ht="14.25" customHeight="1">
      <c r="A31" s="10">
        <v>926</v>
      </c>
      <c r="B31" s="10"/>
      <c r="C31" s="28"/>
      <c r="D31" s="17" t="s">
        <v>33</v>
      </c>
      <c r="E31" s="39">
        <f>E32</f>
        <v>4500</v>
      </c>
      <c r="F31" s="53"/>
    </row>
    <row r="32" spans="1:6" ht="14.25" customHeight="1">
      <c r="A32" s="12"/>
      <c r="B32" s="12">
        <v>92605</v>
      </c>
      <c r="C32" s="29"/>
      <c r="D32" s="18" t="s">
        <v>34</v>
      </c>
      <c r="E32" s="48">
        <f>E33+E34</f>
        <v>4500</v>
      </c>
      <c r="F32" s="53"/>
    </row>
    <row r="33" spans="1:6" ht="14.25" customHeight="1">
      <c r="A33" s="12"/>
      <c r="B33" s="12"/>
      <c r="C33" s="29" t="s">
        <v>54</v>
      </c>
      <c r="D33" s="18" t="s">
        <v>55</v>
      </c>
      <c r="E33" s="48">
        <v>2000</v>
      </c>
      <c r="F33" s="53"/>
    </row>
    <row r="34" spans="1:6" ht="15">
      <c r="A34" s="4"/>
      <c r="B34" s="4"/>
      <c r="C34" s="16" t="s">
        <v>29</v>
      </c>
      <c r="D34" s="32" t="s">
        <v>26</v>
      </c>
      <c r="E34" s="50">
        <v>2500</v>
      </c>
      <c r="F34" s="53"/>
    </row>
    <row r="35" spans="1:6" ht="15">
      <c r="A35" s="21">
        <v>900</v>
      </c>
      <c r="B35" s="8"/>
      <c r="C35" s="27"/>
      <c r="D35" s="8" t="s">
        <v>12</v>
      </c>
      <c r="E35" s="45">
        <f>E36</f>
        <v>50000</v>
      </c>
      <c r="F35" s="53"/>
    </row>
    <row r="36" spans="1:6" ht="15">
      <c r="A36" s="12"/>
      <c r="B36" s="23">
        <v>90001</v>
      </c>
      <c r="C36" s="1"/>
      <c r="D36" s="22" t="s">
        <v>40</v>
      </c>
      <c r="E36" s="34">
        <f>E37</f>
        <v>50000</v>
      </c>
      <c r="F36" s="53"/>
    </row>
    <row r="37" spans="1:6" ht="15">
      <c r="A37" s="12"/>
      <c r="B37" s="23"/>
      <c r="C37" s="23">
        <v>6050</v>
      </c>
      <c r="D37" s="40" t="s">
        <v>27</v>
      </c>
      <c r="E37" s="34">
        <f>E38</f>
        <v>50000</v>
      </c>
      <c r="F37" s="53"/>
    </row>
    <row r="38" spans="1:6" ht="15">
      <c r="A38" s="4"/>
      <c r="B38" s="15"/>
      <c r="C38" s="16"/>
      <c r="D38" s="15" t="s">
        <v>41</v>
      </c>
      <c r="E38" s="36">
        <v>50000</v>
      </c>
      <c r="F38" s="53"/>
    </row>
    <row r="39" spans="4:6" ht="15">
      <c r="D39" s="20" t="s">
        <v>20</v>
      </c>
      <c r="E39" s="52">
        <f>E27+E31+E35</f>
        <v>254500</v>
      </c>
      <c r="F39" s="53"/>
    </row>
    <row r="40" spans="1:6" ht="15">
      <c r="A40" s="447" t="s">
        <v>8</v>
      </c>
      <c r="B40" s="447"/>
      <c r="C40" s="447"/>
      <c r="D40" s="447"/>
      <c r="E40" s="48"/>
      <c r="F40" s="53"/>
    </row>
    <row r="41" spans="1:6" ht="15">
      <c r="A41" s="12" t="s">
        <v>3</v>
      </c>
      <c r="B41" s="12" t="s">
        <v>4</v>
      </c>
      <c r="C41" s="29" t="s">
        <v>1</v>
      </c>
      <c r="D41" s="18" t="s">
        <v>5</v>
      </c>
      <c r="E41" s="48" t="s">
        <v>6</v>
      </c>
      <c r="F41" s="53"/>
    </row>
    <row r="42" spans="1:6" ht="15">
      <c r="A42" s="42">
        <v>758</v>
      </c>
      <c r="B42" s="25"/>
      <c r="C42" s="43"/>
      <c r="D42" s="11" t="s">
        <v>9</v>
      </c>
      <c r="E42" s="39">
        <f>E43</f>
        <v>297890</v>
      </c>
      <c r="F42" s="53"/>
    </row>
    <row r="43" spans="1:6" ht="15">
      <c r="A43" s="7"/>
      <c r="B43" s="13">
        <v>75801</v>
      </c>
      <c r="C43" s="41"/>
      <c r="D43" s="13" t="s">
        <v>10</v>
      </c>
      <c r="E43" s="48">
        <f>E44</f>
        <v>297890</v>
      </c>
      <c r="F43" s="53"/>
    </row>
    <row r="44" spans="1:6" ht="15">
      <c r="A44" s="9"/>
      <c r="B44" s="15"/>
      <c r="C44" s="44" t="s">
        <v>50</v>
      </c>
      <c r="D44" s="15" t="s">
        <v>11</v>
      </c>
      <c r="E44" s="50">
        <f>435450-137560</f>
        <v>297890</v>
      </c>
      <c r="F44" s="53"/>
    </row>
    <row r="45" spans="4:6" ht="15">
      <c r="D45" s="20"/>
      <c r="E45" s="52">
        <f>E42</f>
        <v>297890</v>
      </c>
      <c r="F45" s="53"/>
    </row>
    <row r="46" spans="4:6" ht="15">
      <c r="D46" s="20"/>
      <c r="E46" s="52"/>
      <c r="F46" s="53"/>
    </row>
    <row r="47" spans="4:6" ht="15">
      <c r="D47" s="20"/>
      <c r="E47" s="52"/>
      <c r="F47" s="53"/>
    </row>
    <row r="48" spans="4:6" ht="15">
      <c r="D48" s="20"/>
      <c r="E48" s="52"/>
      <c r="F48" s="53"/>
    </row>
    <row r="49" spans="1:6" ht="15">
      <c r="A49" s="437" t="s">
        <v>16</v>
      </c>
      <c r="B49" s="437"/>
      <c r="C49" s="437"/>
      <c r="D49" s="437"/>
      <c r="E49" s="437"/>
      <c r="F49" s="437"/>
    </row>
    <row r="50" spans="1:6" ht="15">
      <c r="A50" s="449" t="s">
        <v>17</v>
      </c>
      <c r="B50" s="449"/>
      <c r="C50" s="449"/>
      <c r="D50" s="449"/>
      <c r="E50" s="449"/>
      <c r="F50" s="449"/>
    </row>
    <row r="51" spans="1:5" ht="15">
      <c r="A51" s="448" t="s">
        <v>24</v>
      </c>
      <c r="B51" s="448"/>
      <c r="C51" s="448"/>
      <c r="D51" s="448"/>
      <c r="E51" s="48"/>
    </row>
    <row r="52" spans="1:6" ht="15">
      <c r="A52" s="4" t="s">
        <v>3</v>
      </c>
      <c r="B52" s="4" t="s">
        <v>22</v>
      </c>
      <c r="C52" s="5" t="s">
        <v>1</v>
      </c>
      <c r="D52" s="6" t="s">
        <v>5</v>
      </c>
      <c r="E52" s="50" t="s">
        <v>18</v>
      </c>
      <c r="F52" s="55" t="s">
        <v>19</v>
      </c>
    </row>
    <row r="53" spans="1:6" s="58" customFormat="1" ht="14.25">
      <c r="A53" s="21">
        <v>757</v>
      </c>
      <c r="B53" s="8"/>
      <c r="C53" s="33"/>
      <c r="D53" s="31" t="s">
        <v>37</v>
      </c>
      <c r="E53" s="45"/>
      <c r="F53" s="46">
        <f>F54</f>
        <v>155000</v>
      </c>
    </row>
    <row r="54" spans="1:6" ht="15">
      <c r="A54" s="12"/>
      <c r="B54" s="13">
        <v>75702</v>
      </c>
      <c r="C54" s="14"/>
      <c r="D54" s="13" t="s">
        <v>38</v>
      </c>
      <c r="E54" s="34"/>
      <c r="F54" s="35">
        <f>F55</f>
        <v>155000</v>
      </c>
    </row>
    <row r="55" spans="1:6" ht="15">
      <c r="A55" s="4"/>
      <c r="B55" s="15"/>
      <c r="C55" s="16" t="s">
        <v>36</v>
      </c>
      <c r="D55" s="15" t="s">
        <v>39</v>
      </c>
      <c r="E55" s="36"/>
      <c r="F55" s="37">
        <v>155000</v>
      </c>
    </row>
    <row r="56" spans="1:6" s="58" customFormat="1" ht="14.25">
      <c r="A56" s="21">
        <v>900</v>
      </c>
      <c r="B56" s="8"/>
      <c r="C56" s="27"/>
      <c r="D56" s="8" t="s">
        <v>12</v>
      </c>
      <c r="E56" s="45">
        <f>E57</f>
        <v>155000</v>
      </c>
      <c r="F56" s="46"/>
    </row>
    <row r="57" spans="1:6" ht="15">
      <c r="A57" s="12"/>
      <c r="B57" s="23">
        <v>90001</v>
      </c>
      <c r="C57" s="1"/>
      <c r="D57" s="22" t="s">
        <v>40</v>
      </c>
      <c r="E57" s="34">
        <f>E58</f>
        <v>155000</v>
      </c>
      <c r="F57" s="35"/>
    </row>
    <row r="58" spans="1:6" ht="15">
      <c r="A58" s="12"/>
      <c r="B58" s="23"/>
      <c r="C58" s="23">
        <v>6050</v>
      </c>
      <c r="D58" s="40" t="s">
        <v>27</v>
      </c>
      <c r="E58" s="34">
        <f>E59</f>
        <v>155000</v>
      </c>
      <c r="F58" s="35"/>
    </row>
    <row r="59" spans="1:6" ht="15">
      <c r="A59" s="4"/>
      <c r="B59" s="15"/>
      <c r="C59" s="16"/>
      <c r="D59" s="15" t="s">
        <v>41</v>
      </c>
      <c r="E59" s="36">
        <v>155000</v>
      </c>
      <c r="F59" s="37"/>
    </row>
    <row r="60" spans="1:6" ht="15">
      <c r="A60" s="21"/>
      <c r="B60" s="21"/>
      <c r="C60" s="33"/>
      <c r="D60" s="31"/>
      <c r="E60" s="38">
        <f>E56</f>
        <v>155000</v>
      </c>
      <c r="F60" s="38">
        <f>F53</f>
        <v>155000</v>
      </c>
    </row>
    <row r="61" spans="1:6" ht="15">
      <c r="A61" s="437" t="s">
        <v>21</v>
      </c>
      <c r="B61" s="437"/>
      <c r="C61" s="437"/>
      <c r="D61" s="437"/>
      <c r="E61" s="437"/>
      <c r="F61" s="437"/>
    </row>
    <row r="62" spans="1:6" ht="33" customHeight="1">
      <c r="A62" s="438" t="s">
        <v>68</v>
      </c>
      <c r="B62" s="438"/>
      <c r="C62" s="438"/>
      <c r="D62" s="438"/>
      <c r="E62" s="438"/>
      <c r="F62" s="438"/>
    </row>
    <row r="63" spans="1:6" ht="15">
      <c r="A63" s="21"/>
      <c r="B63" s="21"/>
      <c r="C63" s="33"/>
      <c r="D63" s="31"/>
      <c r="E63" s="38"/>
      <c r="F63" s="38"/>
    </row>
    <row r="64" spans="1:6" ht="15">
      <c r="A64" s="437" t="s">
        <v>23</v>
      </c>
      <c r="B64" s="437"/>
      <c r="C64" s="437"/>
      <c r="D64" s="437"/>
      <c r="E64" s="437"/>
      <c r="F64" s="437"/>
    </row>
    <row r="65" spans="1:6" ht="33.75" customHeight="1">
      <c r="A65" s="450" t="s">
        <v>52</v>
      </c>
      <c r="B65" s="450"/>
      <c r="C65" s="450"/>
      <c r="D65" s="450"/>
      <c r="E65" s="450"/>
      <c r="F65" s="450"/>
    </row>
    <row r="66" spans="1:6" ht="36" customHeight="1">
      <c r="A66" s="439" t="s">
        <v>69</v>
      </c>
      <c r="B66" s="440"/>
      <c r="C66" s="440"/>
      <c r="D66" s="440"/>
      <c r="E66" s="440"/>
      <c r="F66" s="440"/>
    </row>
    <row r="67" spans="1:6" ht="36.75" customHeight="1">
      <c r="A67" s="439" t="s">
        <v>70</v>
      </c>
      <c r="B67" s="440"/>
      <c r="C67" s="440"/>
      <c r="D67" s="440"/>
      <c r="E67" s="440"/>
      <c r="F67" s="440"/>
    </row>
    <row r="68" spans="1:6" ht="47.25" customHeight="1">
      <c r="A68" s="439" t="s">
        <v>66</v>
      </c>
      <c r="B68" s="440"/>
      <c r="C68" s="440"/>
      <c r="D68" s="440"/>
      <c r="E68" s="440"/>
      <c r="F68" s="440"/>
    </row>
    <row r="69" spans="1:6" ht="33.75" customHeight="1">
      <c r="A69" s="439" t="s">
        <v>67</v>
      </c>
      <c r="B69" s="440"/>
      <c r="C69" s="440"/>
      <c r="D69" s="440"/>
      <c r="E69" s="440"/>
      <c r="F69" s="440"/>
    </row>
    <row r="70" spans="1:6" ht="15">
      <c r="A70" s="442" t="s">
        <v>25</v>
      </c>
      <c r="B70" s="442"/>
      <c r="C70" s="442"/>
      <c r="D70" s="442"/>
      <c r="E70" s="442"/>
      <c r="F70" s="442"/>
    </row>
    <row r="71" spans="1:6" ht="15">
      <c r="A71" s="443" t="s">
        <v>28</v>
      </c>
      <c r="B71" s="443"/>
      <c r="C71" s="443"/>
      <c r="D71" s="443"/>
      <c r="E71" s="443"/>
      <c r="F71" s="443"/>
    </row>
    <row r="72" spans="1:6" ht="15">
      <c r="A72" s="444" t="s">
        <v>63</v>
      </c>
      <c r="B72" s="444"/>
      <c r="C72" s="444"/>
      <c r="D72" s="444"/>
      <c r="E72" s="444"/>
      <c r="F72" s="444"/>
    </row>
    <row r="73" spans="1:6" ht="12.75" customHeight="1">
      <c r="A73" s="441" t="s">
        <v>42</v>
      </c>
      <c r="B73" s="441"/>
      <c r="C73" s="441"/>
      <c r="D73" s="441"/>
      <c r="E73" s="441"/>
      <c r="F73" s="441"/>
    </row>
  </sheetData>
  <mergeCells count="25">
    <mergeCell ref="A25:D25"/>
    <mergeCell ref="A51:D51"/>
    <mergeCell ref="A49:F49"/>
    <mergeCell ref="A68:F68"/>
    <mergeCell ref="A67:F67"/>
    <mergeCell ref="A50:F50"/>
    <mergeCell ref="A40:D40"/>
    <mergeCell ref="A64:F64"/>
    <mergeCell ref="A65:F65"/>
    <mergeCell ref="A66:F66"/>
    <mergeCell ref="A6:F6"/>
    <mergeCell ref="A9:F9"/>
    <mergeCell ref="A8:F8"/>
    <mergeCell ref="A10:D10"/>
    <mergeCell ref="A1:F1"/>
    <mergeCell ref="A2:F2"/>
    <mergeCell ref="A3:F3"/>
    <mergeCell ref="A4:F4"/>
    <mergeCell ref="A61:F61"/>
    <mergeCell ref="A62:F62"/>
    <mergeCell ref="A69:F69"/>
    <mergeCell ref="A73:F73"/>
    <mergeCell ref="A70:F70"/>
    <mergeCell ref="A71:F71"/>
    <mergeCell ref="A72:F72"/>
  </mergeCells>
  <printOptions/>
  <pageMargins left="0.28" right="0.42" top="0.5" bottom="0.51" header="0.26" footer="0.47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49">
      <selection activeCell="A54" sqref="A54:F54"/>
    </sheetView>
  </sheetViews>
  <sheetFormatPr defaultColWidth="9.00390625" defaultRowHeight="12.75"/>
  <cols>
    <col min="1" max="1" width="6.625" style="2" customWidth="1"/>
    <col min="2" max="2" width="5.375" style="2" customWidth="1"/>
    <col min="3" max="3" width="6.625" style="30" customWidth="1"/>
    <col min="4" max="4" width="55.75390625" style="3" customWidth="1"/>
    <col min="5" max="5" width="11.75390625" style="54" customWidth="1"/>
    <col min="6" max="6" width="11.75390625" style="49" customWidth="1"/>
    <col min="7" max="7" width="10.625" style="56" bestFit="1" customWidth="1"/>
    <col min="8" max="16384" width="9.125" style="56" customWidth="1"/>
  </cols>
  <sheetData>
    <row r="1" spans="1:6" ht="15">
      <c r="A1" s="442" t="s">
        <v>96</v>
      </c>
      <c r="B1" s="442"/>
      <c r="C1" s="442"/>
      <c r="D1" s="442"/>
      <c r="E1" s="442"/>
      <c r="F1" s="442"/>
    </row>
    <row r="2" spans="1:6" ht="15">
      <c r="A2" s="442" t="s">
        <v>0</v>
      </c>
      <c r="B2" s="442"/>
      <c r="C2" s="442"/>
      <c r="D2" s="442"/>
      <c r="E2" s="442"/>
      <c r="F2" s="442"/>
    </row>
    <row r="3" spans="1:6" ht="15">
      <c r="A3" s="442" t="s">
        <v>71</v>
      </c>
      <c r="B3" s="442"/>
      <c r="C3" s="442"/>
      <c r="D3" s="442"/>
      <c r="E3" s="442"/>
      <c r="F3" s="442"/>
    </row>
    <row r="4" spans="1:6" ht="27" customHeight="1">
      <c r="A4" s="445" t="s">
        <v>56</v>
      </c>
      <c r="B4" s="445"/>
      <c r="C4" s="445"/>
      <c r="D4" s="445"/>
      <c r="E4" s="445"/>
      <c r="F4" s="445"/>
    </row>
    <row r="5" spans="1:6" ht="14.25" customHeight="1">
      <c r="A5" s="24"/>
      <c r="B5" s="24"/>
      <c r="C5" s="24"/>
      <c r="D5" s="24"/>
      <c r="E5" s="47"/>
      <c r="F5" s="47"/>
    </row>
    <row r="6" spans="1:6" ht="50.25" customHeight="1">
      <c r="A6" s="445" t="s">
        <v>53</v>
      </c>
      <c r="B6" s="445"/>
      <c r="C6" s="445"/>
      <c r="D6" s="445"/>
      <c r="E6" s="445"/>
      <c r="F6" s="445"/>
    </row>
    <row r="7" spans="1:6" ht="14.25" customHeight="1">
      <c r="A7" s="24"/>
      <c r="B7" s="24"/>
      <c r="C7" s="24"/>
      <c r="D7" s="24"/>
      <c r="E7" s="24"/>
      <c r="F7" s="24"/>
    </row>
    <row r="8" spans="1:6" ht="15">
      <c r="A8" s="442" t="s">
        <v>2</v>
      </c>
      <c r="B8" s="442"/>
      <c r="C8" s="442"/>
      <c r="D8" s="442"/>
      <c r="E8" s="442"/>
      <c r="F8" s="442"/>
    </row>
    <row r="9" spans="1:6" ht="13.5" customHeight="1">
      <c r="A9" s="446" t="s">
        <v>95</v>
      </c>
      <c r="B9" s="446"/>
      <c r="C9" s="446"/>
      <c r="D9" s="446"/>
      <c r="E9" s="446"/>
      <c r="F9" s="446"/>
    </row>
    <row r="10" spans="1:7" ht="15">
      <c r="A10" s="447" t="s">
        <v>7</v>
      </c>
      <c r="B10" s="447"/>
      <c r="C10" s="447"/>
      <c r="D10" s="447"/>
      <c r="E10" s="48"/>
      <c r="G10" s="57"/>
    </row>
    <row r="11" spans="1:6" ht="15">
      <c r="A11" s="4" t="s">
        <v>3</v>
      </c>
      <c r="B11" s="4" t="s">
        <v>4</v>
      </c>
      <c r="C11" s="26" t="s">
        <v>1</v>
      </c>
      <c r="D11" s="6" t="s">
        <v>5</v>
      </c>
      <c r="E11" s="50" t="s">
        <v>6</v>
      </c>
      <c r="F11" s="53"/>
    </row>
    <row r="12" spans="1:6" ht="15">
      <c r="A12" s="42">
        <v>756</v>
      </c>
      <c r="B12" s="25"/>
      <c r="C12" s="43"/>
      <c r="D12" s="11" t="s">
        <v>47</v>
      </c>
      <c r="E12" s="39">
        <f>E13+E17</f>
        <v>60000</v>
      </c>
      <c r="F12" s="53"/>
    </row>
    <row r="13" spans="1:5" ht="15">
      <c r="A13" s="7"/>
      <c r="B13" s="13">
        <v>75615</v>
      </c>
      <c r="C13" s="41"/>
      <c r="D13" s="13" t="s">
        <v>48</v>
      </c>
      <c r="E13" s="48">
        <f>E14+E15+E16</f>
        <v>40000</v>
      </c>
    </row>
    <row r="14" spans="1:5" ht="15">
      <c r="A14" s="7"/>
      <c r="B14" s="13"/>
      <c r="C14" s="41" t="s">
        <v>72</v>
      </c>
      <c r="D14" s="13" t="s">
        <v>73</v>
      </c>
      <c r="E14" s="48">
        <v>10000</v>
      </c>
    </row>
    <row r="15" spans="1:5" ht="15">
      <c r="A15" s="7"/>
      <c r="B15" s="13"/>
      <c r="C15" s="41" t="s">
        <v>74</v>
      </c>
      <c r="D15" s="13" t="s">
        <v>75</v>
      </c>
      <c r="E15" s="48">
        <v>10000</v>
      </c>
    </row>
    <row r="16" spans="1:5" ht="15">
      <c r="A16" s="7"/>
      <c r="B16" s="13"/>
      <c r="C16" s="41" t="s">
        <v>76</v>
      </c>
      <c r="D16" s="13" t="s">
        <v>93</v>
      </c>
      <c r="E16" s="48">
        <v>20000</v>
      </c>
    </row>
    <row r="17" spans="1:5" ht="15">
      <c r="A17" s="7"/>
      <c r="B17" s="13">
        <v>75618</v>
      </c>
      <c r="C17" s="41"/>
      <c r="D17" s="13" t="s">
        <v>77</v>
      </c>
      <c r="E17" s="48">
        <f>E18+E19</f>
        <v>20000</v>
      </c>
    </row>
    <row r="18" spans="1:5" ht="15">
      <c r="A18" s="7"/>
      <c r="B18" s="13"/>
      <c r="C18" s="41" t="s">
        <v>78</v>
      </c>
      <c r="D18" s="13" t="s">
        <v>79</v>
      </c>
      <c r="E18" s="48">
        <v>10000</v>
      </c>
    </row>
    <row r="19" spans="1:5" ht="15">
      <c r="A19" s="9"/>
      <c r="B19" s="15"/>
      <c r="C19" s="44" t="s">
        <v>80</v>
      </c>
      <c r="D19" s="15" t="s">
        <v>81</v>
      </c>
      <c r="E19" s="50">
        <v>10000</v>
      </c>
    </row>
    <row r="20" spans="4:5" ht="15">
      <c r="D20" s="20" t="s">
        <v>20</v>
      </c>
      <c r="E20" s="52">
        <f>E12</f>
        <v>60000</v>
      </c>
    </row>
    <row r="21" spans="1:6" ht="15">
      <c r="A21" s="447" t="s">
        <v>13</v>
      </c>
      <c r="B21" s="447"/>
      <c r="C21" s="447"/>
      <c r="D21" s="447"/>
      <c r="E21" s="48"/>
      <c r="F21" s="53"/>
    </row>
    <row r="22" spans="1:6" ht="15">
      <c r="A22" s="4" t="s">
        <v>3</v>
      </c>
      <c r="B22" s="4" t="s">
        <v>4</v>
      </c>
      <c r="C22" s="26" t="s">
        <v>1</v>
      </c>
      <c r="D22" s="6" t="s">
        <v>5</v>
      </c>
      <c r="E22" s="50" t="s">
        <v>6</v>
      </c>
      <c r="F22" s="53"/>
    </row>
    <row r="23" spans="1:6" ht="15">
      <c r="A23" s="21">
        <v>900</v>
      </c>
      <c r="B23" s="8"/>
      <c r="C23" s="27"/>
      <c r="D23" s="8" t="s">
        <v>12</v>
      </c>
      <c r="E23" s="45">
        <f>E24</f>
        <v>60000</v>
      </c>
      <c r="F23" s="53"/>
    </row>
    <row r="24" spans="1:6" ht="15">
      <c r="A24" s="12"/>
      <c r="B24" s="23">
        <v>90002</v>
      </c>
      <c r="C24" s="1"/>
      <c r="D24" s="22" t="s">
        <v>82</v>
      </c>
      <c r="E24" s="34">
        <f>E25</f>
        <v>60000</v>
      </c>
      <c r="F24" s="53"/>
    </row>
    <row r="25" spans="1:6" ht="15">
      <c r="A25" s="12"/>
      <c r="B25" s="23"/>
      <c r="C25" s="23">
        <v>6050</v>
      </c>
      <c r="D25" s="40" t="s">
        <v>27</v>
      </c>
      <c r="E25" s="34">
        <f>E26</f>
        <v>60000</v>
      </c>
      <c r="F25" s="53"/>
    </row>
    <row r="26" spans="1:6" ht="15">
      <c r="A26" s="4"/>
      <c r="B26" s="15"/>
      <c r="C26" s="16"/>
      <c r="D26" s="15" t="s">
        <v>94</v>
      </c>
      <c r="E26" s="36">
        <v>60000</v>
      </c>
      <c r="F26" s="53"/>
    </row>
    <row r="27" spans="4:6" ht="15">
      <c r="D27" s="20" t="s">
        <v>20</v>
      </c>
      <c r="E27" s="52">
        <f>E23</f>
        <v>60000</v>
      </c>
      <c r="F27" s="53"/>
    </row>
    <row r="28" spans="1:6" ht="15">
      <c r="A28" s="437" t="s">
        <v>16</v>
      </c>
      <c r="B28" s="437"/>
      <c r="C28" s="437"/>
      <c r="D28" s="437"/>
      <c r="E28" s="437"/>
      <c r="F28" s="437"/>
    </row>
    <row r="29" spans="1:6" ht="15">
      <c r="A29" s="449" t="s">
        <v>17</v>
      </c>
      <c r="B29" s="449"/>
      <c r="C29" s="449"/>
      <c r="D29" s="449"/>
      <c r="E29" s="449"/>
      <c r="F29" s="449"/>
    </row>
    <row r="30" spans="1:5" ht="15">
      <c r="A30" s="448" t="s">
        <v>24</v>
      </c>
      <c r="B30" s="448"/>
      <c r="C30" s="448"/>
      <c r="D30" s="448"/>
      <c r="E30" s="48"/>
    </row>
    <row r="31" spans="1:6" ht="15">
      <c r="A31" s="4" t="s">
        <v>3</v>
      </c>
      <c r="B31" s="4" t="s">
        <v>22</v>
      </c>
      <c r="C31" s="5" t="s">
        <v>1</v>
      </c>
      <c r="D31" s="6" t="s">
        <v>5</v>
      </c>
      <c r="E31" s="50" t="s">
        <v>18</v>
      </c>
      <c r="F31" s="55" t="s">
        <v>19</v>
      </c>
    </row>
    <row r="32" spans="1:6" s="58" customFormat="1" ht="14.25">
      <c r="A32" s="21">
        <v>710</v>
      </c>
      <c r="B32" s="21"/>
      <c r="C32" s="63"/>
      <c r="D32" s="31" t="s">
        <v>85</v>
      </c>
      <c r="E32" s="38"/>
      <c r="F32" s="64">
        <f>F33</f>
        <v>30000</v>
      </c>
    </row>
    <row r="33" spans="1:6" s="58" customFormat="1" ht="14.25">
      <c r="A33" s="21"/>
      <c r="B33" s="13">
        <v>71095</v>
      </c>
      <c r="C33" s="33"/>
      <c r="D33" s="18" t="s">
        <v>84</v>
      </c>
      <c r="E33" s="45"/>
      <c r="F33" s="35">
        <f>F34</f>
        <v>30000</v>
      </c>
    </row>
    <row r="34" spans="1:6" ht="15">
      <c r="A34" s="4"/>
      <c r="B34" s="15"/>
      <c r="C34" s="5">
        <v>4300</v>
      </c>
      <c r="D34" s="6" t="s">
        <v>55</v>
      </c>
      <c r="E34" s="36"/>
      <c r="F34" s="37">
        <v>30000</v>
      </c>
    </row>
    <row r="35" spans="1:6" s="58" customFormat="1" ht="14.25">
      <c r="A35" s="10">
        <v>750</v>
      </c>
      <c r="B35" s="11"/>
      <c r="C35" s="65"/>
      <c r="D35" s="17" t="s">
        <v>87</v>
      </c>
      <c r="E35" s="66">
        <f>E36</f>
        <v>42000</v>
      </c>
      <c r="F35" s="67">
        <f>F36</f>
        <v>42000</v>
      </c>
    </row>
    <row r="36" spans="1:6" ht="15">
      <c r="A36" s="12"/>
      <c r="B36" s="13">
        <v>75023</v>
      </c>
      <c r="C36" s="62"/>
      <c r="D36" s="18" t="s">
        <v>88</v>
      </c>
      <c r="E36" s="34">
        <f>E38</f>
        <v>42000</v>
      </c>
      <c r="F36" s="35">
        <f>F37</f>
        <v>42000</v>
      </c>
    </row>
    <row r="37" spans="1:6" ht="15">
      <c r="A37" s="12"/>
      <c r="B37" s="13"/>
      <c r="C37" s="62">
        <v>4300</v>
      </c>
      <c r="D37" s="18" t="s">
        <v>55</v>
      </c>
      <c r="E37" s="34"/>
      <c r="F37" s="35">
        <v>42000</v>
      </c>
    </row>
    <row r="38" spans="1:6" ht="15">
      <c r="A38" s="12"/>
      <c r="B38" s="13"/>
      <c r="C38" s="62">
        <v>6050</v>
      </c>
      <c r="D38" s="18" t="s">
        <v>27</v>
      </c>
      <c r="E38" s="34">
        <v>42000</v>
      </c>
      <c r="F38" s="35"/>
    </row>
    <row r="39" spans="1:6" ht="15">
      <c r="A39" s="4"/>
      <c r="B39" s="15"/>
      <c r="C39" s="5"/>
      <c r="D39" s="6" t="s">
        <v>89</v>
      </c>
      <c r="E39" s="36">
        <v>42000</v>
      </c>
      <c r="F39" s="37"/>
    </row>
    <row r="40" spans="1:6" s="58" customFormat="1" ht="14.25">
      <c r="A40" s="21">
        <v>900</v>
      </c>
      <c r="B40" s="8"/>
      <c r="C40" s="27"/>
      <c r="D40" s="8" t="s">
        <v>12</v>
      </c>
      <c r="E40" s="71">
        <f>E41+E45</f>
        <v>30321.64</v>
      </c>
      <c r="F40" s="71">
        <f>F41+F45</f>
        <v>321.64</v>
      </c>
    </row>
    <row r="41" spans="1:6" ht="15">
      <c r="A41" s="12"/>
      <c r="B41" s="23">
        <v>90001</v>
      </c>
      <c r="C41" s="1"/>
      <c r="D41" s="22" t="s">
        <v>40</v>
      </c>
      <c r="E41" s="68">
        <f>E42+E43</f>
        <v>321.64</v>
      </c>
      <c r="F41" s="69">
        <f>F42</f>
        <v>321.64</v>
      </c>
    </row>
    <row r="42" spans="1:6" ht="15">
      <c r="A42" s="12"/>
      <c r="B42" s="23"/>
      <c r="C42" s="1">
        <v>4260</v>
      </c>
      <c r="D42" s="22" t="s">
        <v>86</v>
      </c>
      <c r="E42" s="34"/>
      <c r="F42" s="69">
        <v>321.64</v>
      </c>
    </row>
    <row r="43" spans="1:6" ht="15">
      <c r="A43" s="12"/>
      <c r="B43" s="23"/>
      <c r="C43" s="1">
        <v>6010</v>
      </c>
      <c r="D43" s="22" t="s">
        <v>83</v>
      </c>
      <c r="E43" s="68">
        <v>321.64</v>
      </c>
      <c r="F43" s="35"/>
    </row>
    <row r="44" spans="1:6" ht="15">
      <c r="A44" s="12"/>
      <c r="B44" s="23"/>
      <c r="C44" s="1"/>
      <c r="D44" s="22" t="s">
        <v>92</v>
      </c>
      <c r="E44" s="34"/>
      <c r="F44" s="35"/>
    </row>
    <row r="45" spans="1:6" ht="15">
      <c r="A45" s="12"/>
      <c r="B45" s="23">
        <v>90002</v>
      </c>
      <c r="C45" s="1"/>
      <c r="D45" s="22" t="s">
        <v>82</v>
      </c>
      <c r="E45" s="34">
        <f>E46</f>
        <v>30000</v>
      </c>
      <c r="F45" s="35"/>
    </row>
    <row r="46" spans="1:6" ht="15">
      <c r="A46" s="12"/>
      <c r="B46" s="23"/>
      <c r="C46" s="23">
        <v>6050</v>
      </c>
      <c r="D46" s="40" t="s">
        <v>27</v>
      </c>
      <c r="E46" s="34">
        <f>E47</f>
        <v>30000</v>
      </c>
      <c r="F46" s="35"/>
    </row>
    <row r="47" spans="1:6" ht="15">
      <c r="A47" s="4"/>
      <c r="B47" s="15"/>
      <c r="C47" s="16"/>
      <c r="D47" s="15" t="s">
        <v>94</v>
      </c>
      <c r="E47" s="36">
        <v>30000</v>
      </c>
      <c r="F47" s="37"/>
    </row>
    <row r="48" spans="1:6" ht="15">
      <c r="A48" s="21"/>
      <c r="B48" s="21"/>
      <c r="C48" s="33"/>
      <c r="D48" s="31"/>
      <c r="E48" s="70">
        <f>E32+E35+E40</f>
        <v>72321.64</v>
      </c>
      <c r="F48" s="70">
        <f>F32+F35+F40</f>
        <v>72321.64</v>
      </c>
    </row>
    <row r="49" spans="1:6" ht="15">
      <c r="A49" s="21"/>
      <c r="B49" s="21"/>
      <c r="C49" s="33"/>
      <c r="D49" s="31"/>
      <c r="E49" s="70"/>
      <c r="F49" s="70"/>
    </row>
    <row r="50" spans="1:6" ht="15">
      <c r="A50" s="21"/>
      <c r="B50" s="21"/>
      <c r="C50" s="33"/>
      <c r="D50" s="31"/>
      <c r="E50" s="70"/>
      <c r="F50" s="70"/>
    </row>
    <row r="51" spans="1:6" ht="15">
      <c r="A51" s="437" t="s">
        <v>21</v>
      </c>
      <c r="B51" s="437"/>
      <c r="C51" s="437"/>
      <c r="D51" s="437"/>
      <c r="E51" s="437"/>
      <c r="F51" s="437"/>
    </row>
    <row r="52" spans="1:6" ht="29.25" customHeight="1">
      <c r="A52" s="450" t="s">
        <v>52</v>
      </c>
      <c r="B52" s="450"/>
      <c r="C52" s="450"/>
      <c r="D52" s="450"/>
      <c r="E52" s="450"/>
      <c r="F52" s="450"/>
    </row>
    <row r="53" spans="1:6" ht="41.25" customHeight="1">
      <c r="A53" s="439" t="s">
        <v>91</v>
      </c>
      <c r="B53" s="451"/>
      <c r="C53" s="451"/>
      <c r="D53" s="451"/>
      <c r="E53" s="451"/>
      <c r="F53" s="451"/>
    </row>
    <row r="54" spans="1:6" ht="41.25" customHeight="1">
      <c r="A54" s="439" t="s">
        <v>97</v>
      </c>
      <c r="B54" s="451"/>
      <c r="C54" s="451"/>
      <c r="D54" s="451"/>
      <c r="E54" s="451"/>
      <c r="F54" s="451"/>
    </row>
    <row r="55" spans="1:6" ht="15">
      <c r="A55" s="442" t="s">
        <v>23</v>
      </c>
      <c r="B55" s="442"/>
      <c r="C55" s="442"/>
      <c r="D55" s="442"/>
      <c r="E55" s="442"/>
      <c r="F55" s="442"/>
    </row>
    <row r="56" spans="1:6" ht="15">
      <c r="A56" s="443" t="s">
        <v>28</v>
      </c>
      <c r="B56" s="443"/>
      <c r="C56" s="443"/>
      <c r="D56" s="443"/>
      <c r="E56" s="443"/>
      <c r="F56" s="443"/>
    </row>
    <row r="57" spans="1:6" ht="15">
      <c r="A57" s="444" t="s">
        <v>90</v>
      </c>
      <c r="B57" s="444"/>
      <c r="C57" s="444"/>
      <c r="D57" s="444"/>
      <c r="E57" s="444"/>
      <c r="F57" s="444"/>
    </row>
    <row r="58" spans="1:6" ht="12.75" customHeight="1">
      <c r="A58" s="441" t="s">
        <v>42</v>
      </c>
      <c r="B58" s="441"/>
      <c r="C58" s="441"/>
      <c r="D58" s="441"/>
      <c r="E58" s="441"/>
      <c r="F58" s="441"/>
    </row>
  </sheetData>
  <mergeCells count="20">
    <mergeCell ref="A58:F58"/>
    <mergeCell ref="A55:F55"/>
    <mergeCell ref="A56:F56"/>
    <mergeCell ref="A57:F57"/>
    <mergeCell ref="A1:F1"/>
    <mergeCell ref="A2:F2"/>
    <mergeCell ref="A3:F3"/>
    <mergeCell ref="A4:F4"/>
    <mergeCell ref="A6:F6"/>
    <mergeCell ref="A9:F9"/>
    <mergeCell ref="A8:F8"/>
    <mergeCell ref="A10:D10"/>
    <mergeCell ref="A54:F54"/>
    <mergeCell ref="A21:D21"/>
    <mergeCell ref="A30:D30"/>
    <mergeCell ref="A28:F28"/>
    <mergeCell ref="A53:F53"/>
    <mergeCell ref="A29:F29"/>
    <mergeCell ref="A51:F51"/>
    <mergeCell ref="A52:F52"/>
  </mergeCells>
  <printOptions/>
  <pageMargins left="0.28" right="0.42" top="0.5" bottom="0.51" header="0.26" footer="0.47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6">
      <selection activeCell="A205" sqref="A205:F205"/>
    </sheetView>
  </sheetViews>
  <sheetFormatPr defaultColWidth="9.00390625" defaultRowHeight="12.75"/>
  <cols>
    <col min="1" max="1" width="5.00390625" style="2" customWidth="1"/>
    <col min="2" max="2" width="5.375" style="2" customWidth="1"/>
    <col min="3" max="3" width="5.75390625" style="88" customWidth="1"/>
    <col min="4" max="4" width="60.375" style="3" customWidth="1"/>
    <col min="5" max="5" width="11.875" style="54" customWidth="1"/>
    <col min="6" max="6" width="11.125" style="49" customWidth="1"/>
    <col min="7" max="7" width="10.625" style="56" bestFit="1" customWidth="1"/>
    <col min="8" max="16384" width="9.125" style="56" customWidth="1"/>
  </cols>
  <sheetData>
    <row r="1" spans="1:6" ht="15">
      <c r="A1" s="442" t="s">
        <v>209</v>
      </c>
      <c r="B1" s="442"/>
      <c r="C1" s="442"/>
      <c r="D1" s="442"/>
      <c r="E1" s="442"/>
      <c r="F1" s="442"/>
    </row>
    <row r="2" spans="1:6" ht="15.75" customHeight="1">
      <c r="A2" s="442" t="s">
        <v>0</v>
      </c>
      <c r="B2" s="442"/>
      <c r="C2" s="442"/>
      <c r="D2" s="442"/>
      <c r="E2" s="442"/>
      <c r="F2" s="442"/>
    </row>
    <row r="3" spans="1:6" ht="15">
      <c r="A3" s="442" t="s">
        <v>98</v>
      </c>
      <c r="B3" s="442"/>
      <c r="C3" s="442"/>
      <c r="D3" s="442"/>
      <c r="E3" s="442"/>
      <c r="F3" s="442"/>
    </row>
    <row r="4" spans="1:6" ht="15">
      <c r="A4" s="119"/>
      <c r="B4" s="119"/>
      <c r="C4" s="119"/>
      <c r="D4" s="119"/>
      <c r="E4" s="119"/>
      <c r="F4" s="119"/>
    </row>
    <row r="5" spans="1:6" ht="27" customHeight="1">
      <c r="A5" s="445" t="s">
        <v>56</v>
      </c>
      <c r="B5" s="445"/>
      <c r="C5" s="445"/>
      <c r="D5" s="445"/>
      <c r="E5" s="445"/>
      <c r="F5" s="445"/>
    </row>
    <row r="6" spans="1:6" ht="14.25" customHeight="1">
      <c r="A6" s="24"/>
      <c r="B6" s="24"/>
      <c r="C6" s="82"/>
      <c r="D6" s="24"/>
      <c r="E6" s="47"/>
      <c r="F6" s="47"/>
    </row>
    <row r="7" spans="1:6" ht="45" customHeight="1">
      <c r="A7" s="445" t="s">
        <v>127</v>
      </c>
      <c r="B7" s="445"/>
      <c r="C7" s="445"/>
      <c r="D7" s="445"/>
      <c r="E7" s="445"/>
      <c r="F7" s="445"/>
    </row>
    <row r="8" spans="1:6" ht="14.25" customHeight="1">
      <c r="A8" s="24"/>
      <c r="B8" s="24"/>
      <c r="C8" s="82"/>
      <c r="D8" s="24"/>
      <c r="E8" s="24"/>
      <c r="F8" s="24"/>
    </row>
    <row r="9" spans="1:6" ht="15">
      <c r="A9" s="442" t="s">
        <v>2</v>
      </c>
      <c r="B9" s="442"/>
      <c r="C9" s="442"/>
      <c r="D9" s="442"/>
      <c r="E9" s="442"/>
      <c r="F9" s="442"/>
    </row>
    <row r="10" spans="1:6" ht="15">
      <c r="A10" s="119"/>
      <c r="B10" s="119"/>
      <c r="C10" s="119"/>
      <c r="D10" s="119"/>
      <c r="E10" s="119"/>
      <c r="F10" s="119"/>
    </row>
    <row r="11" spans="1:6" ht="13.5" customHeight="1">
      <c r="A11" s="446" t="s">
        <v>206</v>
      </c>
      <c r="B11" s="446"/>
      <c r="C11" s="446"/>
      <c r="D11" s="446"/>
      <c r="E11" s="446"/>
      <c r="F11" s="446"/>
    </row>
    <row r="12" spans="1:7" ht="15">
      <c r="A12" s="447" t="s">
        <v>7</v>
      </c>
      <c r="B12" s="447"/>
      <c r="C12" s="447"/>
      <c r="D12" s="447"/>
      <c r="E12" s="48"/>
      <c r="G12" s="57"/>
    </row>
    <row r="13" spans="1:6" ht="15">
      <c r="A13" s="4" t="s">
        <v>3</v>
      </c>
      <c r="B13" s="4" t="s">
        <v>4</v>
      </c>
      <c r="C13" s="83" t="s">
        <v>1</v>
      </c>
      <c r="D13" s="6" t="s">
        <v>5</v>
      </c>
      <c r="E13" s="50" t="s">
        <v>6</v>
      </c>
      <c r="F13" s="53"/>
    </row>
    <row r="14" spans="1:6" ht="15">
      <c r="A14" s="72" t="s">
        <v>99</v>
      </c>
      <c r="B14" s="25"/>
      <c r="C14" s="84"/>
      <c r="D14" s="11" t="s">
        <v>102</v>
      </c>
      <c r="E14" s="73">
        <f>E15</f>
        <v>24500</v>
      </c>
      <c r="F14" s="53"/>
    </row>
    <row r="15" spans="1:5" ht="15">
      <c r="A15" s="13"/>
      <c r="B15" s="41" t="s">
        <v>100</v>
      </c>
      <c r="C15" s="85"/>
      <c r="D15" s="13" t="s">
        <v>103</v>
      </c>
      <c r="E15" s="74">
        <f>E16</f>
        <v>24500</v>
      </c>
    </row>
    <row r="16" spans="1:5" ht="15">
      <c r="A16" s="15"/>
      <c r="B16" s="15"/>
      <c r="C16" s="81" t="s">
        <v>101</v>
      </c>
      <c r="D16" s="15" t="s">
        <v>104</v>
      </c>
      <c r="E16" s="75">
        <v>24500</v>
      </c>
    </row>
    <row r="17" spans="1:5" ht="15">
      <c r="A17" s="11">
        <v>600</v>
      </c>
      <c r="B17" s="11"/>
      <c r="C17" s="87"/>
      <c r="D17" s="11" t="s">
        <v>110</v>
      </c>
      <c r="E17" s="73">
        <v>5700</v>
      </c>
    </row>
    <row r="18" spans="1:5" ht="15">
      <c r="A18" s="13"/>
      <c r="B18" s="13">
        <v>60016</v>
      </c>
      <c r="C18" s="89"/>
      <c r="D18" s="80" t="s">
        <v>120</v>
      </c>
      <c r="E18" s="74">
        <v>5700</v>
      </c>
    </row>
    <row r="19" spans="1:5" ht="15">
      <c r="A19" s="15"/>
      <c r="B19" s="15"/>
      <c r="C19" s="81" t="s">
        <v>201</v>
      </c>
      <c r="D19" s="15" t="s">
        <v>205</v>
      </c>
      <c r="E19" s="75">
        <v>5700</v>
      </c>
    </row>
    <row r="20" spans="1:6" s="58" customFormat="1" ht="14.25">
      <c r="A20" s="8">
        <v>700</v>
      </c>
      <c r="B20" s="8"/>
      <c r="C20" s="93"/>
      <c r="D20" s="8" t="s">
        <v>59</v>
      </c>
      <c r="E20" s="76">
        <f>E21</f>
        <v>4850</v>
      </c>
      <c r="F20" s="51"/>
    </row>
    <row r="21" spans="1:5" ht="15">
      <c r="A21" s="13"/>
      <c r="B21" s="13">
        <v>70005</v>
      </c>
      <c r="C21" s="92"/>
      <c r="D21" s="13" t="s">
        <v>60</v>
      </c>
      <c r="E21" s="74">
        <f>E22</f>
        <v>4850</v>
      </c>
    </row>
    <row r="22" spans="1:5" ht="15">
      <c r="A22" s="15"/>
      <c r="B22" s="15"/>
      <c r="C22" s="81" t="s">
        <v>105</v>
      </c>
      <c r="D22" s="15" t="s">
        <v>195</v>
      </c>
      <c r="E22" s="75">
        <v>4850</v>
      </c>
    </row>
    <row r="23" spans="1:6" s="58" customFormat="1" ht="14.25">
      <c r="A23" s="42">
        <v>852</v>
      </c>
      <c r="B23" s="11"/>
      <c r="C23" s="94"/>
      <c r="D23" s="77" t="s">
        <v>107</v>
      </c>
      <c r="E23" s="78">
        <f>E24</f>
        <v>5000</v>
      </c>
      <c r="F23" s="51"/>
    </row>
    <row r="24" spans="1:5" ht="15">
      <c r="A24" s="7"/>
      <c r="B24" s="13">
        <v>85212</v>
      </c>
      <c r="C24" s="92"/>
      <c r="D24" s="74" t="s">
        <v>108</v>
      </c>
      <c r="E24" s="48">
        <f>E25</f>
        <v>5000</v>
      </c>
    </row>
    <row r="25" spans="1:5" ht="15">
      <c r="A25" s="9"/>
      <c r="B25" s="15"/>
      <c r="C25" s="81" t="s">
        <v>106</v>
      </c>
      <c r="D25" s="50" t="s">
        <v>109</v>
      </c>
      <c r="E25" s="50">
        <v>5000</v>
      </c>
    </row>
    <row r="26" spans="4:5" ht="15">
      <c r="D26" s="20" t="s">
        <v>20</v>
      </c>
      <c r="E26" s="52">
        <f>E14+E20+E23+E17</f>
        <v>40050</v>
      </c>
    </row>
    <row r="27" spans="1:6" ht="15">
      <c r="A27" s="447" t="s">
        <v>13</v>
      </c>
      <c r="B27" s="447"/>
      <c r="C27" s="447"/>
      <c r="D27" s="447"/>
      <c r="E27" s="48"/>
      <c r="F27" s="53"/>
    </row>
    <row r="28" spans="1:6" ht="15">
      <c r="A28" s="4" t="s">
        <v>3</v>
      </c>
      <c r="B28" s="4" t="s">
        <v>4</v>
      </c>
      <c r="C28" s="83" t="s">
        <v>1</v>
      </c>
      <c r="D28" s="6" t="s">
        <v>5</v>
      </c>
      <c r="E28" s="50" t="s">
        <v>6</v>
      </c>
      <c r="F28" s="53"/>
    </row>
    <row r="29" spans="1:6" ht="15">
      <c r="A29" s="72" t="s">
        <v>99</v>
      </c>
      <c r="B29" s="25"/>
      <c r="C29" s="84"/>
      <c r="D29" s="11" t="s">
        <v>102</v>
      </c>
      <c r="E29" s="73">
        <f>E30</f>
        <v>3900</v>
      </c>
      <c r="F29" s="53"/>
    </row>
    <row r="30" spans="1:6" ht="15">
      <c r="A30" s="13"/>
      <c r="B30" s="41" t="s">
        <v>100</v>
      </c>
      <c r="C30" s="85"/>
      <c r="D30" s="13" t="s">
        <v>103</v>
      </c>
      <c r="E30" s="74">
        <f>E31</f>
        <v>3900</v>
      </c>
      <c r="F30" s="53"/>
    </row>
    <row r="31" spans="1:6" ht="15">
      <c r="A31" s="13"/>
      <c r="B31" s="13"/>
      <c r="C31" s="92" t="s">
        <v>54</v>
      </c>
      <c r="D31" s="13" t="s">
        <v>55</v>
      </c>
      <c r="E31" s="74">
        <v>3900</v>
      </c>
      <c r="F31" s="53"/>
    </row>
    <row r="32" spans="1:6" s="58" customFormat="1" ht="14.25">
      <c r="A32" s="11">
        <v>600</v>
      </c>
      <c r="B32" s="11"/>
      <c r="C32" s="87"/>
      <c r="D32" s="11" t="s">
        <v>110</v>
      </c>
      <c r="E32" s="73">
        <f>E33+E36</f>
        <v>26300</v>
      </c>
      <c r="F32" s="64"/>
    </row>
    <row r="33" spans="1:6" ht="15">
      <c r="A33" s="13"/>
      <c r="B33" s="13">
        <v>60014</v>
      </c>
      <c r="C33" s="85"/>
      <c r="D33" s="13" t="s">
        <v>111</v>
      </c>
      <c r="E33" s="74">
        <f>E34</f>
        <v>20600</v>
      </c>
      <c r="F33" s="53"/>
    </row>
    <row r="34" spans="1:6" ht="26.25">
      <c r="A34" s="13"/>
      <c r="B34" s="13"/>
      <c r="C34" s="99">
        <v>6300</v>
      </c>
      <c r="D34" s="100" t="s">
        <v>130</v>
      </c>
      <c r="E34" s="74">
        <v>20600</v>
      </c>
      <c r="F34" s="53"/>
    </row>
    <row r="35" spans="1:6" ht="27" customHeight="1">
      <c r="A35" s="13"/>
      <c r="B35" s="13"/>
      <c r="C35" s="89"/>
      <c r="D35" s="80" t="s">
        <v>196</v>
      </c>
      <c r="E35" s="74"/>
      <c r="F35" s="53"/>
    </row>
    <row r="36" spans="1:6" ht="15" customHeight="1">
      <c r="A36" s="13"/>
      <c r="B36" s="13">
        <v>60016</v>
      </c>
      <c r="C36" s="89"/>
      <c r="D36" s="80" t="s">
        <v>120</v>
      </c>
      <c r="E36" s="74">
        <f>E37</f>
        <v>5700</v>
      </c>
      <c r="F36" s="53"/>
    </row>
    <row r="37" spans="1:6" ht="15" customHeight="1">
      <c r="A37" s="13"/>
      <c r="B37" s="13"/>
      <c r="C37" s="89">
        <v>6050</v>
      </c>
      <c r="D37" s="80" t="s">
        <v>27</v>
      </c>
      <c r="E37" s="74">
        <v>5700</v>
      </c>
      <c r="F37" s="53"/>
    </row>
    <row r="38" spans="1:6" ht="15" customHeight="1">
      <c r="A38" s="15"/>
      <c r="B38" s="15"/>
      <c r="C38" s="90"/>
      <c r="D38" s="79" t="s">
        <v>200</v>
      </c>
      <c r="E38" s="75">
        <v>5700</v>
      </c>
      <c r="F38" s="53"/>
    </row>
    <row r="39" spans="1:6" s="58" customFormat="1" ht="14.25">
      <c r="A39" s="8">
        <v>700</v>
      </c>
      <c r="B39" s="8"/>
      <c r="C39" s="93"/>
      <c r="D39" s="8" t="s">
        <v>59</v>
      </c>
      <c r="E39" s="76">
        <f>E40</f>
        <v>4850</v>
      </c>
      <c r="F39" s="64"/>
    </row>
    <row r="40" spans="1:6" ht="15">
      <c r="A40" s="13"/>
      <c r="B40" s="13">
        <v>70005</v>
      </c>
      <c r="C40" s="92"/>
      <c r="D40" s="13" t="s">
        <v>60</v>
      </c>
      <c r="E40" s="74">
        <f>E41</f>
        <v>4850</v>
      </c>
      <c r="F40" s="53"/>
    </row>
    <row r="41" spans="1:6" ht="15">
      <c r="A41" s="12"/>
      <c r="B41" s="13"/>
      <c r="C41" s="92" t="s">
        <v>54</v>
      </c>
      <c r="D41" s="13" t="s">
        <v>55</v>
      </c>
      <c r="E41" s="74">
        <v>4850</v>
      </c>
      <c r="F41" s="53"/>
    </row>
    <row r="42" spans="1:6" ht="15">
      <c r="A42" s="42">
        <v>852</v>
      </c>
      <c r="B42" s="11"/>
      <c r="C42" s="87"/>
      <c r="D42" s="77" t="s">
        <v>107</v>
      </c>
      <c r="E42" s="78">
        <f>E43</f>
        <v>5000</v>
      </c>
      <c r="F42" s="53"/>
    </row>
    <row r="43" spans="1:6" ht="15">
      <c r="A43" s="7"/>
      <c r="B43" s="13">
        <v>85212</v>
      </c>
      <c r="C43" s="85"/>
      <c r="D43" s="74" t="s">
        <v>108</v>
      </c>
      <c r="E43" s="48">
        <f>E44</f>
        <v>5000</v>
      </c>
      <c r="F43" s="53"/>
    </row>
    <row r="44" spans="1:6" ht="15">
      <c r="A44" s="9"/>
      <c r="B44" s="15"/>
      <c r="C44" s="81" t="s">
        <v>112</v>
      </c>
      <c r="D44" s="50" t="s">
        <v>113</v>
      </c>
      <c r="E44" s="50">
        <v>5000</v>
      </c>
      <c r="F44" s="53"/>
    </row>
    <row r="45" spans="4:6" ht="15">
      <c r="D45" s="20" t="s">
        <v>20</v>
      </c>
      <c r="E45" s="52">
        <f>E29+E32+E39+E42</f>
        <v>40050</v>
      </c>
      <c r="F45" s="53"/>
    </row>
    <row r="46" spans="4:6" ht="15">
      <c r="D46" s="20"/>
      <c r="E46" s="52"/>
      <c r="F46" s="53"/>
    </row>
    <row r="47" spans="4:6" ht="15">
      <c r="D47" s="20"/>
      <c r="E47" s="52"/>
      <c r="F47" s="53"/>
    </row>
    <row r="48" spans="4:6" ht="15">
      <c r="D48" s="20"/>
      <c r="E48" s="52"/>
      <c r="F48" s="53"/>
    </row>
    <row r="49" spans="1:6" ht="15">
      <c r="A49" s="437" t="s">
        <v>16</v>
      </c>
      <c r="B49" s="437"/>
      <c r="C49" s="437"/>
      <c r="D49" s="437"/>
      <c r="E49" s="437"/>
      <c r="F49" s="437"/>
    </row>
    <row r="50" spans="1:6" ht="15">
      <c r="A50" s="449" t="s">
        <v>17</v>
      </c>
      <c r="B50" s="449"/>
      <c r="C50" s="449"/>
      <c r="D50" s="449"/>
      <c r="E50" s="449"/>
      <c r="F50" s="449"/>
    </row>
    <row r="51" spans="1:5" ht="15">
      <c r="A51" s="448" t="s">
        <v>24</v>
      </c>
      <c r="B51" s="448"/>
      <c r="C51" s="448"/>
      <c r="D51" s="448"/>
      <c r="E51" s="48"/>
    </row>
    <row r="52" spans="1:6" ht="15">
      <c r="A52" s="4" t="s">
        <v>3</v>
      </c>
      <c r="B52" s="4" t="s">
        <v>22</v>
      </c>
      <c r="C52" s="4" t="s">
        <v>1</v>
      </c>
      <c r="D52" s="6" t="s">
        <v>5</v>
      </c>
      <c r="E52" s="50" t="s">
        <v>18</v>
      </c>
      <c r="F52" s="55" t="s">
        <v>19</v>
      </c>
    </row>
    <row r="53" spans="1:6" ht="15">
      <c r="A53" s="11">
        <v>600</v>
      </c>
      <c r="B53" s="11"/>
      <c r="C53" s="87"/>
      <c r="D53" s="11" t="s">
        <v>110</v>
      </c>
      <c r="E53" s="73">
        <f>E54+E57</f>
        <v>54400</v>
      </c>
      <c r="F53" s="78">
        <f>F54+F57</f>
        <v>27400</v>
      </c>
    </row>
    <row r="54" spans="1:6" ht="15">
      <c r="A54" s="13"/>
      <c r="B54" s="13">
        <v>60014</v>
      </c>
      <c r="C54" s="85"/>
      <c r="D54" s="13" t="s">
        <v>111</v>
      </c>
      <c r="E54" s="74">
        <f>E55</f>
        <v>4400</v>
      </c>
      <c r="F54" s="53"/>
    </row>
    <row r="55" spans="1:6" ht="26.25">
      <c r="A55" s="13"/>
      <c r="B55" s="13"/>
      <c r="C55" s="99">
        <v>6300</v>
      </c>
      <c r="D55" s="100" t="s">
        <v>130</v>
      </c>
      <c r="E55" s="74">
        <v>4400</v>
      </c>
      <c r="F55" s="53"/>
    </row>
    <row r="56" spans="1:6" ht="27" customHeight="1">
      <c r="A56" s="13"/>
      <c r="B56" s="13"/>
      <c r="C56" s="56"/>
      <c r="D56" s="80" t="s">
        <v>197</v>
      </c>
      <c r="E56" s="74">
        <v>4400</v>
      </c>
      <c r="F56" s="53"/>
    </row>
    <row r="57" spans="1:6" ht="15">
      <c r="A57" s="13"/>
      <c r="B57" s="13">
        <v>60016</v>
      </c>
      <c r="C57" s="89"/>
      <c r="D57" s="80" t="s">
        <v>120</v>
      </c>
      <c r="E57" s="74">
        <f>E58+E59</f>
        <v>50000</v>
      </c>
      <c r="F57" s="53">
        <f>F59+F58</f>
        <v>27400</v>
      </c>
    </row>
    <row r="58" spans="1:6" ht="15">
      <c r="A58" s="13"/>
      <c r="B58" s="13"/>
      <c r="C58" s="89">
        <v>4270</v>
      </c>
      <c r="D58" s="80" t="s">
        <v>122</v>
      </c>
      <c r="E58" s="74"/>
      <c r="F58" s="53">
        <v>12400</v>
      </c>
    </row>
    <row r="59" spans="1:6" ht="15">
      <c r="A59" s="12"/>
      <c r="B59" s="12"/>
      <c r="C59" s="12">
        <v>6050</v>
      </c>
      <c r="D59" s="18" t="s">
        <v>27</v>
      </c>
      <c r="E59" s="48">
        <f>E61</f>
        <v>50000</v>
      </c>
      <c r="F59" s="53">
        <f>F60</f>
        <v>15000</v>
      </c>
    </row>
    <row r="60" spans="1:6" ht="15">
      <c r="A60" s="12"/>
      <c r="B60" s="12"/>
      <c r="C60" s="12"/>
      <c r="D60" s="18" t="s">
        <v>119</v>
      </c>
      <c r="E60" s="48"/>
      <c r="F60" s="53">
        <v>15000</v>
      </c>
    </row>
    <row r="61" spans="1:6" ht="15">
      <c r="A61" s="4"/>
      <c r="B61" s="4"/>
      <c r="C61" s="4"/>
      <c r="D61" s="6" t="s">
        <v>121</v>
      </c>
      <c r="E61" s="50">
        <v>50000</v>
      </c>
      <c r="F61" s="55"/>
    </row>
    <row r="62" spans="1:6" s="58" customFormat="1" ht="14.25">
      <c r="A62" s="21">
        <v>710</v>
      </c>
      <c r="B62" s="21"/>
      <c r="C62" s="21"/>
      <c r="D62" s="31" t="s">
        <v>85</v>
      </c>
      <c r="E62" s="38"/>
      <c r="F62" s="64">
        <f>F63</f>
        <v>2000</v>
      </c>
    </row>
    <row r="63" spans="1:6" s="58" customFormat="1" ht="14.25">
      <c r="A63" s="21"/>
      <c r="B63" s="13">
        <v>71035</v>
      </c>
      <c r="C63" s="91"/>
      <c r="D63" s="18" t="s">
        <v>114</v>
      </c>
      <c r="E63" s="45"/>
      <c r="F63" s="35">
        <f>F64</f>
        <v>2000</v>
      </c>
    </row>
    <row r="64" spans="1:6" ht="15">
      <c r="A64" s="4"/>
      <c r="B64" s="15"/>
      <c r="C64" s="4">
        <v>4300</v>
      </c>
      <c r="D64" s="6" t="s">
        <v>55</v>
      </c>
      <c r="E64" s="36"/>
      <c r="F64" s="37">
        <v>2000</v>
      </c>
    </row>
    <row r="65" spans="1:6" s="58" customFormat="1" ht="14.25">
      <c r="A65" s="10">
        <v>750</v>
      </c>
      <c r="B65" s="11"/>
      <c r="C65" s="10"/>
      <c r="D65" s="17" t="s">
        <v>87</v>
      </c>
      <c r="E65" s="66">
        <f>E68</f>
        <v>100000</v>
      </c>
      <c r="F65" s="67">
        <f>F66+F68</f>
        <v>70000</v>
      </c>
    </row>
    <row r="66" spans="1:6" ht="15">
      <c r="A66" s="12"/>
      <c r="B66" s="13">
        <v>75022</v>
      </c>
      <c r="C66" s="12"/>
      <c r="D66" s="18" t="s">
        <v>128</v>
      </c>
      <c r="E66" s="34"/>
      <c r="F66" s="35">
        <f>F67</f>
        <v>20000</v>
      </c>
    </row>
    <row r="67" spans="1:6" ht="15">
      <c r="A67" s="12"/>
      <c r="B67" s="13"/>
      <c r="C67" s="12">
        <v>3030</v>
      </c>
      <c r="D67" s="18" t="s">
        <v>129</v>
      </c>
      <c r="E67" s="34"/>
      <c r="F67" s="35">
        <v>20000</v>
      </c>
    </row>
    <row r="68" spans="1:6" ht="13.5" customHeight="1">
      <c r="A68" s="12"/>
      <c r="B68" s="13">
        <v>75023</v>
      </c>
      <c r="C68" s="12"/>
      <c r="D68" s="18" t="s">
        <v>88</v>
      </c>
      <c r="E68" s="34">
        <f>E71</f>
        <v>100000</v>
      </c>
      <c r="F68" s="35">
        <f>F69+F70</f>
        <v>50000</v>
      </c>
    </row>
    <row r="69" spans="1:6" ht="15">
      <c r="A69" s="12"/>
      <c r="B69" s="13"/>
      <c r="C69" s="12">
        <v>4210</v>
      </c>
      <c r="D69" s="18" t="s">
        <v>26</v>
      </c>
      <c r="E69" s="34"/>
      <c r="F69" s="35">
        <v>30000</v>
      </c>
    </row>
    <row r="70" spans="1:6" ht="15">
      <c r="A70" s="12"/>
      <c r="B70" s="13"/>
      <c r="C70" s="12">
        <v>4300</v>
      </c>
      <c r="D70" s="18" t="s">
        <v>55</v>
      </c>
      <c r="E70" s="34"/>
      <c r="F70" s="35">
        <v>20000</v>
      </c>
    </row>
    <row r="71" spans="1:6" ht="15">
      <c r="A71" s="12"/>
      <c r="B71" s="13"/>
      <c r="C71" s="12">
        <v>6050</v>
      </c>
      <c r="D71" s="18" t="s">
        <v>27</v>
      </c>
      <c r="E71" s="34">
        <f>E72</f>
        <v>100000</v>
      </c>
      <c r="F71" s="35"/>
    </row>
    <row r="72" spans="1:6" ht="15">
      <c r="A72" s="4"/>
      <c r="B72" s="15"/>
      <c r="C72" s="4"/>
      <c r="D72" s="6" t="s">
        <v>89</v>
      </c>
      <c r="E72" s="36">
        <f>100000</f>
        <v>100000</v>
      </c>
      <c r="F72" s="37"/>
    </row>
    <row r="73" spans="1:6" ht="15">
      <c r="A73" s="21">
        <v>757</v>
      </c>
      <c r="B73" s="8"/>
      <c r="C73" s="33"/>
      <c r="D73" s="31" t="s">
        <v>37</v>
      </c>
      <c r="E73" s="45"/>
      <c r="F73" s="46">
        <f>F74</f>
        <v>30000</v>
      </c>
    </row>
    <row r="74" spans="1:6" ht="15">
      <c r="A74" s="12"/>
      <c r="B74" s="13">
        <v>75702</v>
      </c>
      <c r="C74" s="14"/>
      <c r="D74" s="13" t="s">
        <v>38</v>
      </c>
      <c r="E74" s="34"/>
      <c r="F74" s="35">
        <f>F75</f>
        <v>30000</v>
      </c>
    </row>
    <row r="75" spans="1:6" ht="15">
      <c r="A75" s="4"/>
      <c r="B75" s="15"/>
      <c r="C75" s="16" t="s">
        <v>36</v>
      </c>
      <c r="D75" s="15" t="s">
        <v>39</v>
      </c>
      <c r="E75" s="36"/>
      <c r="F75" s="37">
        <v>30000</v>
      </c>
    </row>
    <row r="76" spans="1:6" s="58" customFormat="1" ht="14.25">
      <c r="A76" s="10">
        <v>801</v>
      </c>
      <c r="B76" s="11"/>
      <c r="C76" s="10"/>
      <c r="D76" s="17" t="s">
        <v>14</v>
      </c>
      <c r="E76" s="66">
        <f>E77</f>
        <v>200000</v>
      </c>
      <c r="F76" s="67">
        <f>F77</f>
        <v>200000</v>
      </c>
    </row>
    <row r="77" spans="1:6" ht="15">
      <c r="A77" s="12"/>
      <c r="B77" s="13">
        <v>80101</v>
      </c>
      <c r="C77" s="12"/>
      <c r="D77" s="18" t="s">
        <v>30</v>
      </c>
      <c r="E77" s="34">
        <f>E78</f>
        <v>200000</v>
      </c>
      <c r="F77" s="35">
        <f>F80</f>
        <v>200000</v>
      </c>
    </row>
    <row r="78" spans="1:6" ht="15">
      <c r="A78" s="12"/>
      <c r="B78" s="13"/>
      <c r="C78" s="12">
        <v>4270</v>
      </c>
      <c r="D78" s="18" t="s">
        <v>122</v>
      </c>
      <c r="E78" s="34">
        <f>E79</f>
        <v>200000</v>
      </c>
      <c r="F78" s="35"/>
    </row>
    <row r="79" spans="1:6" ht="26.25">
      <c r="A79" s="12"/>
      <c r="B79" s="13"/>
      <c r="C79" s="12"/>
      <c r="D79" s="229" t="s">
        <v>210</v>
      </c>
      <c r="E79" s="34">
        <f>F80</f>
        <v>200000</v>
      </c>
      <c r="F79" s="35"/>
    </row>
    <row r="80" spans="1:6" ht="15">
      <c r="A80" s="12"/>
      <c r="B80" s="13"/>
      <c r="C80" s="12">
        <v>6050</v>
      </c>
      <c r="D80" s="18" t="s">
        <v>27</v>
      </c>
      <c r="E80" s="34"/>
      <c r="F80" s="35">
        <f>F81</f>
        <v>200000</v>
      </c>
    </row>
    <row r="81" spans="1:6" ht="15">
      <c r="A81" s="4"/>
      <c r="B81" s="15"/>
      <c r="C81" s="4"/>
      <c r="D81" s="6" t="s">
        <v>49</v>
      </c>
      <c r="E81" s="36"/>
      <c r="F81" s="37">
        <v>200000</v>
      </c>
    </row>
    <row r="82" spans="1:6" s="58" customFormat="1" ht="14.25">
      <c r="A82" s="21">
        <v>900</v>
      </c>
      <c r="B82" s="8"/>
      <c r="C82" s="86"/>
      <c r="D82" s="8" t="s">
        <v>12</v>
      </c>
      <c r="E82" s="71"/>
      <c r="F82" s="45">
        <f>F83+F85</f>
        <v>15000</v>
      </c>
    </row>
    <row r="83" spans="1:6" ht="15">
      <c r="A83" s="12"/>
      <c r="B83" s="23">
        <v>90003</v>
      </c>
      <c r="C83" s="2"/>
      <c r="D83" s="22" t="s">
        <v>118</v>
      </c>
      <c r="E83" s="34"/>
      <c r="F83" s="35">
        <f>F84</f>
        <v>10000</v>
      </c>
    </row>
    <row r="84" spans="1:6" ht="15">
      <c r="A84" s="12"/>
      <c r="B84" s="23"/>
      <c r="C84" s="2">
        <v>4300</v>
      </c>
      <c r="D84" s="22" t="s">
        <v>55</v>
      </c>
      <c r="E84" s="34"/>
      <c r="F84" s="35">
        <v>10000</v>
      </c>
    </row>
    <row r="85" spans="1:6" ht="15">
      <c r="A85" s="12"/>
      <c r="B85" s="23">
        <v>90095</v>
      </c>
      <c r="C85" s="2"/>
      <c r="D85" s="22" t="s">
        <v>84</v>
      </c>
      <c r="E85" s="34"/>
      <c r="F85" s="35">
        <f>F86+F87+F88</f>
        <v>5000</v>
      </c>
    </row>
    <row r="86" spans="1:6" ht="15">
      <c r="A86" s="12"/>
      <c r="B86" s="23"/>
      <c r="C86" s="2">
        <v>4210</v>
      </c>
      <c r="D86" s="22" t="s">
        <v>26</v>
      </c>
      <c r="E86" s="34"/>
      <c r="F86" s="35">
        <v>2000</v>
      </c>
    </row>
    <row r="87" spans="1:6" ht="15">
      <c r="A87" s="12"/>
      <c r="B87" s="23"/>
      <c r="C87" s="22">
        <v>4280</v>
      </c>
      <c r="D87" s="40" t="s">
        <v>116</v>
      </c>
      <c r="E87" s="34"/>
      <c r="F87" s="35">
        <v>1800</v>
      </c>
    </row>
    <row r="88" spans="1:6" ht="15">
      <c r="A88" s="4"/>
      <c r="B88" s="15"/>
      <c r="C88" s="81" t="s">
        <v>115</v>
      </c>
      <c r="D88" s="15" t="s">
        <v>117</v>
      </c>
      <c r="E88" s="36"/>
      <c r="F88" s="37">
        <v>1200</v>
      </c>
    </row>
    <row r="89" spans="1:6" s="58" customFormat="1" ht="14.25">
      <c r="A89" s="10">
        <v>921</v>
      </c>
      <c r="B89" s="11"/>
      <c r="C89" s="94"/>
      <c r="D89" s="11" t="s">
        <v>123</v>
      </c>
      <c r="E89" s="66"/>
      <c r="F89" s="67">
        <f>F90</f>
        <v>10000</v>
      </c>
    </row>
    <row r="90" spans="1:6" ht="15">
      <c r="A90" s="12"/>
      <c r="B90" s="13">
        <v>92116</v>
      </c>
      <c r="C90" s="92"/>
      <c r="D90" s="13" t="s">
        <v>124</v>
      </c>
      <c r="E90" s="34"/>
      <c r="F90" s="35">
        <f>F91</f>
        <v>10000</v>
      </c>
    </row>
    <row r="91" spans="1:6" ht="15">
      <c r="A91" s="4"/>
      <c r="B91" s="15"/>
      <c r="C91" s="81" t="s">
        <v>125</v>
      </c>
      <c r="D91" s="15" t="s">
        <v>126</v>
      </c>
      <c r="E91" s="36"/>
      <c r="F91" s="37">
        <v>10000</v>
      </c>
    </row>
    <row r="92" spans="1:6" ht="15">
      <c r="A92" s="21"/>
      <c r="B92" s="21"/>
      <c r="C92" s="91"/>
      <c r="D92" s="31"/>
      <c r="E92" s="38">
        <f>E89+E82+E76+E65+E62+E53+E73</f>
        <v>354400</v>
      </c>
      <c r="F92" s="38">
        <f>F89+F82+F76+F65+F62+F53+F73</f>
        <v>354400</v>
      </c>
    </row>
    <row r="93" spans="1:6" ht="15">
      <c r="A93" s="437" t="s">
        <v>21</v>
      </c>
      <c r="B93" s="437"/>
      <c r="C93" s="437"/>
      <c r="D93" s="437"/>
      <c r="E93" s="437"/>
      <c r="F93" s="437"/>
    </row>
    <row r="94" spans="1:6" ht="15">
      <c r="A94" s="452" t="s">
        <v>132</v>
      </c>
      <c r="B94" s="452"/>
      <c r="C94" s="452"/>
      <c r="D94" s="452"/>
      <c r="E94" s="452"/>
      <c r="F94" s="452"/>
    </row>
    <row r="95" spans="2:6" ht="15">
      <c r="B95" s="23"/>
      <c r="C95" s="452" t="s">
        <v>133</v>
      </c>
      <c r="D95" s="452"/>
      <c r="E95" s="101"/>
      <c r="F95" s="102"/>
    </row>
    <row r="96" spans="1:6" ht="15">
      <c r="A96" s="12"/>
      <c r="B96" s="169" t="s">
        <v>203</v>
      </c>
      <c r="C96" s="223" t="s">
        <v>204</v>
      </c>
      <c r="D96" s="224" t="s">
        <v>134</v>
      </c>
      <c r="E96" s="103" t="s">
        <v>135</v>
      </c>
      <c r="F96" s="102"/>
    </row>
    <row r="97" spans="1:6" ht="15">
      <c r="A97" s="8"/>
      <c r="B97" s="170">
        <v>700</v>
      </c>
      <c r="C97" s="171"/>
      <c r="D97" s="151" t="s">
        <v>59</v>
      </c>
      <c r="E97" s="174">
        <f>E98</f>
        <v>4850</v>
      </c>
      <c r="F97" s="102"/>
    </row>
    <row r="98" spans="1:6" ht="15">
      <c r="A98" s="13"/>
      <c r="B98" s="153">
        <v>70005</v>
      </c>
      <c r="C98" s="172"/>
      <c r="D98" s="153" t="s">
        <v>60</v>
      </c>
      <c r="E98" s="175">
        <f>E99</f>
        <v>4850</v>
      </c>
      <c r="F98" s="102"/>
    </row>
    <row r="99" spans="1:6" ht="15">
      <c r="A99" s="13"/>
      <c r="B99" s="157"/>
      <c r="C99" s="173" t="s">
        <v>105</v>
      </c>
      <c r="D99" s="177" t="s">
        <v>137</v>
      </c>
      <c r="E99" s="176">
        <v>4850</v>
      </c>
      <c r="F99" s="102"/>
    </row>
    <row r="100" spans="1:6" ht="15">
      <c r="A100" s="12"/>
      <c r="B100" s="429">
        <v>750</v>
      </c>
      <c r="C100" s="225"/>
      <c r="D100" s="226" t="s">
        <v>87</v>
      </c>
      <c r="E100" s="104">
        <f>E101</f>
        <v>125000</v>
      </c>
      <c r="F100" s="102"/>
    </row>
    <row r="101" spans="2:6" ht="15">
      <c r="B101" s="430"/>
      <c r="C101" s="96">
        <v>75011</v>
      </c>
      <c r="D101" s="97" t="s">
        <v>136</v>
      </c>
      <c r="E101" s="98">
        <f>E102</f>
        <v>125000</v>
      </c>
      <c r="F101" s="102"/>
    </row>
    <row r="102" spans="2:6" ht="15">
      <c r="B102" s="431"/>
      <c r="C102" s="227">
        <v>2010</v>
      </c>
      <c r="D102" s="228" t="s">
        <v>137</v>
      </c>
      <c r="E102" s="110">
        <v>125000</v>
      </c>
      <c r="F102" s="102"/>
    </row>
    <row r="103" spans="2:6" ht="15">
      <c r="B103" s="432">
        <v>751</v>
      </c>
      <c r="C103" s="105"/>
      <c r="D103" s="106" t="s">
        <v>138</v>
      </c>
      <c r="E103" s="104">
        <f>E104</f>
        <v>2820</v>
      </c>
      <c r="F103" s="102"/>
    </row>
    <row r="104" spans="2:6" ht="15">
      <c r="B104" s="433"/>
      <c r="C104" s="107">
        <v>75101</v>
      </c>
      <c r="D104" s="108" t="s">
        <v>138</v>
      </c>
      <c r="E104" s="98">
        <f>E105</f>
        <v>2820</v>
      </c>
      <c r="F104" s="102"/>
    </row>
    <row r="105" spans="2:6" ht="15">
      <c r="B105" s="433"/>
      <c r="C105" s="107">
        <v>2010</v>
      </c>
      <c r="D105" s="108" t="s">
        <v>137</v>
      </c>
      <c r="E105" s="98">
        <v>2820</v>
      </c>
      <c r="F105" s="102"/>
    </row>
    <row r="106" spans="2:6" ht="15">
      <c r="B106" s="167">
        <v>754</v>
      </c>
      <c r="C106" s="105"/>
      <c r="D106" s="106" t="s">
        <v>139</v>
      </c>
      <c r="E106" s="104">
        <f>E107</f>
        <v>10000</v>
      </c>
      <c r="F106" s="102"/>
    </row>
    <row r="107" spans="2:6" ht="15">
      <c r="B107" s="168"/>
      <c r="C107" s="109">
        <v>75414</v>
      </c>
      <c r="D107" s="184" t="s">
        <v>140</v>
      </c>
      <c r="E107" s="110">
        <f>E108</f>
        <v>10000</v>
      </c>
      <c r="F107" s="102"/>
    </row>
    <row r="108" spans="2:6" ht="25.5">
      <c r="B108" s="208"/>
      <c r="C108" s="205">
        <v>6310</v>
      </c>
      <c r="D108" s="206" t="s">
        <v>141</v>
      </c>
      <c r="E108" s="207">
        <v>10000</v>
      </c>
      <c r="F108" s="102"/>
    </row>
    <row r="109" spans="2:6" ht="15">
      <c r="B109" s="436">
        <v>852</v>
      </c>
      <c r="C109" s="105"/>
      <c r="D109" s="106" t="s">
        <v>107</v>
      </c>
      <c r="E109" s="104">
        <f>E110+E114+E116+E118+E120+E122+E112</f>
        <v>1081300</v>
      </c>
      <c r="F109" s="102"/>
    </row>
    <row r="110" spans="2:6" ht="15">
      <c r="B110" s="458"/>
      <c r="C110" s="107">
        <v>85203</v>
      </c>
      <c r="D110" s="108" t="s">
        <v>142</v>
      </c>
      <c r="E110" s="98">
        <f>E111</f>
        <v>303400</v>
      </c>
      <c r="F110" s="102"/>
    </row>
    <row r="111" spans="2:6" ht="15">
      <c r="B111" s="458"/>
      <c r="C111" s="107">
        <v>2010</v>
      </c>
      <c r="D111" s="108" t="s">
        <v>137</v>
      </c>
      <c r="E111" s="98">
        <v>303400</v>
      </c>
      <c r="F111" s="102"/>
    </row>
    <row r="112" spans="2:6" ht="15">
      <c r="B112" s="458"/>
      <c r="C112" s="172" t="s">
        <v>187</v>
      </c>
      <c r="D112" s="74" t="s">
        <v>108</v>
      </c>
      <c r="E112" s="112">
        <f>E113</f>
        <v>5000</v>
      </c>
      <c r="F112" s="102"/>
    </row>
    <row r="113" spans="2:6" ht="15">
      <c r="B113" s="458"/>
      <c r="C113" s="172" t="s">
        <v>106</v>
      </c>
      <c r="D113" s="48" t="s">
        <v>109</v>
      </c>
      <c r="E113" s="112">
        <v>5000</v>
      </c>
      <c r="F113" s="102"/>
    </row>
    <row r="114" spans="2:6" ht="15">
      <c r="B114" s="458"/>
      <c r="C114" s="107">
        <v>85213</v>
      </c>
      <c r="D114" s="108" t="s">
        <v>143</v>
      </c>
      <c r="E114" s="98">
        <f>E115</f>
        <v>19800</v>
      </c>
      <c r="F114" s="102"/>
    </row>
    <row r="115" spans="2:6" ht="15">
      <c r="B115" s="458"/>
      <c r="C115" s="107">
        <v>2010</v>
      </c>
      <c r="D115" s="108" t="s">
        <v>137</v>
      </c>
      <c r="E115" s="98">
        <f>29000-9200</f>
        <v>19800</v>
      </c>
      <c r="F115" s="102"/>
    </row>
    <row r="116" spans="2:6" ht="15">
      <c r="B116" s="458"/>
      <c r="C116" s="107">
        <v>85214</v>
      </c>
      <c r="D116" s="108" t="s">
        <v>144</v>
      </c>
      <c r="E116" s="98">
        <f>E117</f>
        <v>491400</v>
      </c>
      <c r="F116" s="102"/>
    </row>
    <row r="117" spans="2:6" ht="15">
      <c r="B117" s="458"/>
      <c r="C117" s="107">
        <v>2010</v>
      </c>
      <c r="D117" s="108" t="s">
        <v>137</v>
      </c>
      <c r="E117" s="98">
        <f>525700-34300</f>
        <v>491400</v>
      </c>
      <c r="F117" s="102"/>
    </row>
    <row r="118" spans="2:6" ht="15">
      <c r="B118" s="458"/>
      <c r="C118" s="107">
        <v>85216</v>
      </c>
      <c r="D118" s="108" t="s">
        <v>145</v>
      </c>
      <c r="E118" s="98">
        <f>E119</f>
        <v>15000</v>
      </c>
      <c r="F118" s="102"/>
    </row>
    <row r="119" spans="2:6" ht="15">
      <c r="B119" s="458"/>
      <c r="C119" s="107">
        <v>2010</v>
      </c>
      <c r="D119" s="108" t="s">
        <v>137</v>
      </c>
      <c r="E119" s="98">
        <v>15000</v>
      </c>
      <c r="F119" s="102"/>
    </row>
    <row r="120" spans="2:6" ht="15">
      <c r="B120" s="458"/>
      <c r="C120" s="107">
        <v>85219</v>
      </c>
      <c r="D120" s="108" t="s">
        <v>146</v>
      </c>
      <c r="E120" s="98">
        <f>E121</f>
        <v>215000</v>
      </c>
      <c r="F120" s="102"/>
    </row>
    <row r="121" spans="2:6" ht="15">
      <c r="B121" s="458"/>
      <c r="C121" s="107">
        <v>2010</v>
      </c>
      <c r="D121" s="108" t="s">
        <v>137</v>
      </c>
      <c r="E121" s="98">
        <v>215000</v>
      </c>
      <c r="F121" s="102"/>
    </row>
    <row r="122" spans="2:6" ht="15">
      <c r="B122" s="458"/>
      <c r="C122" s="107">
        <v>85228</v>
      </c>
      <c r="D122" s="108" t="s">
        <v>147</v>
      </c>
      <c r="E122" s="98">
        <f>E123</f>
        <v>31700</v>
      </c>
      <c r="F122" s="102"/>
    </row>
    <row r="123" spans="2:6" ht="15">
      <c r="B123" s="459"/>
      <c r="C123" s="109">
        <v>2010</v>
      </c>
      <c r="D123" s="184" t="s">
        <v>137</v>
      </c>
      <c r="E123" s="110">
        <v>31700</v>
      </c>
      <c r="F123" s="102"/>
    </row>
    <row r="124" spans="2:6" ht="15">
      <c r="B124" s="434">
        <v>900</v>
      </c>
      <c r="C124" s="107"/>
      <c r="D124" s="8" t="s">
        <v>12</v>
      </c>
      <c r="E124" s="160">
        <f>E125</f>
        <v>37144</v>
      </c>
      <c r="F124" s="102"/>
    </row>
    <row r="125" spans="2:6" ht="15">
      <c r="B125" s="434"/>
      <c r="C125" s="107">
        <v>90015</v>
      </c>
      <c r="D125" s="13" t="s">
        <v>148</v>
      </c>
      <c r="E125" s="98">
        <f>E126+E127</f>
        <v>37144</v>
      </c>
      <c r="F125" s="102"/>
    </row>
    <row r="126" spans="2:6" ht="15">
      <c r="B126" s="434"/>
      <c r="C126" s="111">
        <v>2010</v>
      </c>
      <c r="D126" s="108" t="s">
        <v>149</v>
      </c>
      <c r="E126" s="112">
        <v>15710</v>
      </c>
      <c r="F126" s="102"/>
    </row>
    <row r="127" spans="2:6" ht="15">
      <c r="B127" s="435"/>
      <c r="C127" s="109">
        <v>6310</v>
      </c>
      <c r="D127" s="6" t="s">
        <v>150</v>
      </c>
      <c r="E127" s="113">
        <v>21434</v>
      </c>
      <c r="F127" s="102"/>
    </row>
    <row r="128" spans="2:6" ht="15">
      <c r="B128" s="114" t="s">
        <v>151</v>
      </c>
      <c r="C128" s="115"/>
      <c r="D128" s="115" t="s">
        <v>152</v>
      </c>
      <c r="E128" s="116">
        <f>E109+E103+E100+E106+E124+E97</f>
        <v>1261114</v>
      </c>
      <c r="F128" s="102"/>
    </row>
    <row r="129" spans="2:6" ht="15">
      <c r="B129" s="3" t="s">
        <v>24</v>
      </c>
      <c r="C129" s="3"/>
      <c r="D129" s="117"/>
      <c r="E129" s="118"/>
      <c r="F129" s="102"/>
    </row>
    <row r="130" spans="2:6" ht="15">
      <c r="B130" s="120" t="s">
        <v>202</v>
      </c>
      <c r="C130" s="121" t="s">
        <v>1</v>
      </c>
      <c r="D130" s="121" t="s">
        <v>5</v>
      </c>
      <c r="E130" s="122" t="s">
        <v>6</v>
      </c>
      <c r="F130" s="102"/>
    </row>
    <row r="131" spans="1:6" ht="15">
      <c r="A131" s="8"/>
      <c r="B131" s="178">
        <v>700</v>
      </c>
      <c r="C131" s="171"/>
      <c r="D131" s="151" t="s">
        <v>59</v>
      </c>
      <c r="E131" s="179">
        <f>E132</f>
        <v>4850</v>
      </c>
      <c r="F131" s="102"/>
    </row>
    <row r="132" spans="1:6" ht="16.5">
      <c r="A132" s="13"/>
      <c r="B132" s="180">
        <v>70005</v>
      </c>
      <c r="C132" s="172"/>
      <c r="D132" s="154" t="s">
        <v>60</v>
      </c>
      <c r="E132" s="183">
        <f>E133</f>
        <v>4850</v>
      </c>
      <c r="F132" s="102"/>
    </row>
    <row r="133" spans="1:6" ht="15">
      <c r="A133" s="12"/>
      <c r="B133" s="181"/>
      <c r="C133" s="173" t="s">
        <v>54</v>
      </c>
      <c r="D133" s="157" t="s">
        <v>55</v>
      </c>
      <c r="E133" s="182">
        <v>4850</v>
      </c>
      <c r="F133" s="102"/>
    </row>
    <row r="134" spans="2:6" ht="15">
      <c r="B134" s="123">
        <v>750</v>
      </c>
      <c r="C134" s="124"/>
      <c r="D134" s="125" t="s">
        <v>87</v>
      </c>
      <c r="E134" s="126">
        <f>E135</f>
        <v>125000</v>
      </c>
      <c r="F134" s="102"/>
    </row>
    <row r="135" spans="2:6" ht="15">
      <c r="B135" s="127">
        <v>75011</v>
      </c>
      <c r="C135" s="124"/>
      <c r="D135" s="128" t="s">
        <v>153</v>
      </c>
      <c r="E135" s="129">
        <f>E136+E137+E138+E139+E140+E141</f>
        <v>125000</v>
      </c>
      <c r="F135" s="102"/>
    </row>
    <row r="136" spans="2:6" ht="15">
      <c r="B136" s="127"/>
      <c r="C136" s="124">
        <v>4010</v>
      </c>
      <c r="D136" s="124" t="s">
        <v>154</v>
      </c>
      <c r="E136" s="130">
        <v>94000</v>
      </c>
      <c r="F136" s="102"/>
    </row>
    <row r="137" spans="2:6" ht="15">
      <c r="B137" s="127" t="s">
        <v>155</v>
      </c>
      <c r="C137" s="124">
        <v>4040</v>
      </c>
      <c r="D137" s="124" t="s">
        <v>156</v>
      </c>
      <c r="E137" s="130">
        <v>7000</v>
      </c>
      <c r="F137" s="102"/>
    </row>
    <row r="138" spans="2:6" ht="15">
      <c r="B138" s="127"/>
      <c r="C138" s="124">
        <v>4110</v>
      </c>
      <c r="D138" s="124" t="s">
        <v>157</v>
      </c>
      <c r="E138" s="130">
        <v>17000</v>
      </c>
      <c r="F138" s="102"/>
    </row>
    <row r="139" spans="2:6" ht="15">
      <c r="B139" s="127"/>
      <c r="C139" s="124">
        <v>4120</v>
      </c>
      <c r="D139" s="124" t="s">
        <v>158</v>
      </c>
      <c r="E139" s="130">
        <v>2000</v>
      </c>
      <c r="F139" s="102"/>
    </row>
    <row r="140" spans="2:6" ht="15">
      <c r="B140" s="127"/>
      <c r="C140" s="124">
        <v>4210</v>
      </c>
      <c r="D140" s="124" t="s">
        <v>159</v>
      </c>
      <c r="E140" s="130">
        <v>3000</v>
      </c>
      <c r="F140" s="102"/>
    </row>
    <row r="141" spans="2:6" ht="15">
      <c r="B141" s="127"/>
      <c r="C141" s="124">
        <v>4300</v>
      </c>
      <c r="D141" s="124" t="s">
        <v>55</v>
      </c>
      <c r="E141" s="130">
        <v>2000</v>
      </c>
      <c r="F141" s="102"/>
    </row>
    <row r="142" spans="2:6" ht="15">
      <c r="B142" s="131">
        <v>751</v>
      </c>
      <c r="C142" s="132"/>
      <c r="D142" s="133" t="s">
        <v>160</v>
      </c>
      <c r="E142" s="134">
        <f>E143</f>
        <v>2820</v>
      </c>
      <c r="F142" s="102"/>
    </row>
    <row r="143" spans="2:6" ht="15">
      <c r="B143" s="135">
        <v>75101</v>
      </c>
      <c r="C143" s="136"/>
      <c r="D143" s="137" t="s">
        <v>161</v>
      </c>
      <c r="E143" s="138">
        <f>E144+E145+E146</f>
        <v>2820</v>
      </c>
      <c r="F143" s="102"/>
    </row>
    <row r="144" spans="2:6" ht="15">
      <c r="B144" s="139"/>
      <c r="C144" s="132">
        <v>4110</v>
      </c>
      <c r="D144" s="132" t="s">
        <v>157</v>
      </c>
      <c r="E144" s="140">
        <v>407</v>
      </c>
      <c r="F144" s="102"/>
    </row>
    <row r="145" spans="2:6" ht="15">
      <c r="B145" s="141"/>
      <c r="C145" s="124">
        <v>4120</v>
      </c>
      <c r="D145" s="124" t="s">
        <v>162</v>
      </c>
      <c r="E145" s="142">
        <v>58</v>
      </c>
      <c r="F145" s="102"/>
    </row>
    <row r="146" spans="2:6" ht="15">
      <c r="B146" s="135"/>
      <c r="C146" s="136">
        <v>4300</v>
      </c>
      <c r="D146" s="136" t="s">
        <v>55</v>
      </c>
      <c r="E146" s="143">
        <v>2355</v>
      </c>
      <c r="F146" s="102"/>
    </row>
    <row r="147" spans="2:6" ht="15">
      <c r="B147" s="144">
        <v>754</v>
      </c>
      <c r="C147" s="124"/>
      <c r="D147" s="125" t="s">
        <v>163</v>
      </c>
      <c r="E147" s="145">
        <f>E148</f>
        <v>10000</v>
      </c>
      <c r="F147" s="102"/>
    </row>
    <row r="148" spans="2:6" ht="15">
      <c r="B148" s="146" t="s">
        <v>164</v>
      </c>
      <c r="C148" s="124"/>
      <c r="D148" s="128" t="s">
        <v>140</v>
      </c>
      <c r="E148" s="147">
        <f>E149</f>
        <v>10000</v>
      </c>
      <c r="F148" s="102"/>
    </row>
    <row r="149" spans="2:6" ht="15">
      <c r="B149" s="146"/>
      <c r="C149" s="124">
        <v>6060</v>
      </c>
      <c r="D149" s="124" t="s">
        <v>165</v>
      </c>
      <c r="E149" s="148">
        <v>10000</v>
      </c>
      <c r="F149" s="102"/>
    </row>
    <row r="150" spans="2:6" ht="15">
      <c r="B150" s="149" t="s">
        <v>166</v>
      </c>
      <c r="C150" s="150"/>
      <c r="D150" s="151" t="s">
        <v>107</v>
      </c>
      <c r="E150" s="134">
        <f>E151+E165+E167+E170+E172+E181+E163</f>
        <v>1081300</v>
      </c>
      <c r="F150" s="102"/>
    </row>
    <row r="151" spans="2:6" ht="15">
      <c r="B151" s="152" t="s">
        <v>167</v>
      </c>
      <c r="C151" s="153"/>
      <c r="D151" s="154" t="s">
        <v>142</v>
      </c>
      <c r="E151" s="155">
        <f>E152+E153+E154+E155+E156+E157+E158+E159+E160+E161+E162</f>
        <v>303400</v>
      </c>
      <c r="F151" s="102"/>
    </row>
    <row r="152" spans="2:6" ht="15">
      <c r="B152" s="152"/>
      <c r="C152" s="153">
        <v>4010</v>
      </c>
      <c r="D152" s="153" t="s">
        <v>154</v>
      </c>
      <c r="E152" s="142">
        <v>141000</v>
      </c>
      <c r="F152" s="102"/>
    </row>
    <row r="153" spans="2:6" ht="15">
      <c r="B153" s="152"/>
      <c r="C153" s="153">
        <v>4040</v>
      </c>
      <c r="D153" s="153" t="s">
        <v>168</v>
      </c>
      <c r="E153" s="142">
        <v>10000</v>
      </c>
      <c r="F153" s="102"/>
    </row>
    <row r="154" spans="2:6" ht="15">
      <c r="B154" s="152"/>
      <c r="C154" s="153">
        <v>4110</v>
      </c>
      <c r="D154" s="153" t="s">
        <v>157</v>
      </c>
      <c r="E154" s="142">
        <v>25000</v>
      </c>
      <c r="F154" s="102"/>
    </row>
    <row r="155" spans="2:6" ht="15">
      <c r="B155" s="152"/>
      <c r="C155" s="153">
        <v>4120</v>
      </c>
      <c r="D155" s="153" t="s">
        <v>169</v>
      </c>
      <c r="E155" s="142">
        <v>4000</v>
      </c>
      <c r="F155" s="102"/>
    </row>
    <row r="156" spans="2:6" ht="15">
      <c r="B156" s="152"/>
      <c r="C156" s="153">
        <v>4210</v>
      </c>
      <c r="D156" s="153" t="s">
        <v>159</v>
      </c>
      <c r="E156" s="142">
        <v>53100</v>
      </c>
      <c r="F156" s="102"/>
    </row>
    <row r="157" spans="2:6" ht="15">
      <c r="B157" s="156"/>
      <c r="C157" s="157">
        <v>4260</v>
      </c>
      <c r="D157" s="157" t="s">
        <v>86</v>
      </c>
      <c r="E157" s="143">
        <v>24000</v>
      </c>
      <c r="F157" s="102"/>
    </row>
    <row r="158" spans="2:6" ht="15">
      <c r="B158" s="189"/>
      <c r="C158" s="194">
        <v>4280</v>
      </c>
      <c r="D158" s="190" t="s">
        <v>116</v>
      </c>
      <c r="E158" s="199">
        <v>6000</v>
      </c>
      <c r="F158" s="102"/>
    </row>
    <row r="159" spans="2:6" ht="15">
      <c r="B159" s="191"/>
      <c r="C159" s="195">
        <v>4300</v>
      </c>
      <c r="D159" s="185" t="s">
        <v>55</v>
      </c>
      <c r="E159" s="200">
        <v>27000</v>
      </c>
      <c r="F159" s="102"/>
    </row>
    <row r="160" spans="2:6" ht="15">
      <c r="B160" s="191"/>
      <c r="C160" s="195">
        <v>4410</v>
      </c>
      <c r="D160" s="185" t="s">
        <v>117</v>
      </c>
      <c r="E160" s="200">
        <v>4200</v>
      </c>
      <c r="F160" s="102"/>
    </row>
    <row r="161" spans="2:6" ht="15">
      <c r="B161" s="191"/>
      <c r="C161" s="195">
        <v>4430</v>
      </c>
      <c r="D161" s="185" t="s">
        <v>170</v>
      </c>
      <c r="E161" s="200">
        <v>3000</v>
      </c>
      <c r="F161" s="102"/>
    </row>
    <row r="162" spans="2:6" ht="15">
      <c r="B162" s="191"/>
      <c r="C162" s="195">
        <v>4440</v>
      </c>
      <c r="D162" s="185" t="s">
        <v>171</v>
      </c>
      <c r="E162" s="200">
        <v>6100</v>
      </c>
      <c r="F162" s="102"/>
    </row>
    <row r="163" spans="2:6" ht="16.5">
      <c r="B163" s="191" t="s">
        <v>187</v>
      </c>
      <c r="C163" s="196"/>
      <c r="D163" s="186" t="s">
        <v>108</v>
      </c>
      <c r="E163" s="201">
        <f>E164</f>
        <v>5000</v>
      </c>
      <c r="F163" s="102"/>
    </row>
    <row r="164" spans="2:6" ht="15">
      <c r="B164" s="191"/>
      <c r="C164" s="197" t="s">
        <v>112</v>
      </c>
      <c r="D164" s="187" t="s">
        <v>113</v>
      </c>
      <c r="E164" s="202">
        <v>5000</v>
      </c>
      <c r="F164" s="102"/>
    </row>
    <row r="165" spans="2:6" ht="15">
      <c r="B165" s="191" t="s">
        <v>172</v>
      </c>
      <c r="C165" s="195"/>
      <c r="D165" s="188" t="s">
        <v>173</v>
      </c>
      <c r="E165" s="203">
        <f>E166</f>
        <v>19800</v>
      </c>
      <c r="F165" s="102"/>
    </row>
    <row r="166" spans="2:6" ht="15">
      <c r="B166" s="191"/>
      <c r="C166" s="195">
        <v>4130</v>
      </c>
      <c r="D166" s="185" t="s">
        <v>174</v>
      </c>
      <c r="E166" s="200">
        <f>29000-9200</f>
        <v>19800</v>
      </c>
      <c r="F166" s="102"/>
    </row>
    <row r="167" spans="2:6" ht="15">
      <c r="B167" s="191" t="s">
        <v>175</v>
      </c>
      <c r="C167" s="195"/>
      <c r="D167" s="188" t="s">
        <v>176</v>
      </c>
      <c r="E167" s="203">
        <f>E168+E169</f>
        <v>491400</v>
      </c>
      <c r="F167" s="102"/>
    </row>
    <row r="168" spans="2:6" ht="15">
      <c r="B168" s="191"/>
      <c r="C168" s="195">
        <v>3110</v>
      </c>
      <c r="D168" s="185" t="s">
        <v>177</v>
      </c>
      <c r="E168" s="200">
        <f>500000-34300</f>
        <v>465700</v>
      </c>
      <c r="F168" s="102"/>
    </row>
    <row r="169" spans="2:6" ht="15">
      <c r="B169" s="191"/>
      <c r="C169" s="195">
        <v>4110</v>
      </c>
      <c r="D169" s="185" t="s">
        <v>178</v>
      </c>
      <c r="E169" s="200">
        <v>25700</v>
      </c>
      <c r="F169" s="102"/>
    </row>
    <row r="170" spans="2:6" ht="15">
      <c r="B170" s="191" t="s">
        <v>179</v>
      </c>
      <c r="C170" s="195"/>
      <c r="D170" s="188" t="s">
        <v>180</v>
      </c>
      <c r="E170" s="203">
        <f>E171</f>
        <v>15000</v>
      </c>
      <c r="F170" s="102"/>
    </row>
    <row r="171" spans="2:6" ht="15">
      <c r="B171" s="191"/>
      <c r="C171" s="195">
        <v>3110</v>
      </c>
      <c r="D171" s="185" t="s">
        <v>181</v>
      </c>
      <c r="E171" s="200">
        <v>15000</v>
      </c>
      <c r="F171" s="102"/>
    </row>
    <row r="172" spans="2:6" ht="15">
      <c r="B172" s="191" t="s">
        <v>182</v>
      </c>
      <c r="C172" s="195"/>
      <c r="D172" s="188" t="s">
        <v>183</v>
      </c>
      <c r="E172" s="203">
        <f>E173+E174+E175+E176+E177+E178+E179+E180</f>
        <v>215000</v>
      </c>
      <c r="F172" s="102"/>
    </row>
    <row r="173" spans="2:6" ht="15">
      <c r="B173" s="191"/>
      <c r="C173" s="195">
        <v>4010</v>
      </c>
      <c r="D173" s="185" t="s">
        <v>184</v>
      </c>
      <c r="E173" s="200">
        <v>161000</v>
      </c>
      <c r="F173" s="102"/>
    </row>
    <row r="174" spans="2:6" ht="15">
      <c r="B174" s="191"/>
      <c r="C174" s="195">
        <v>4040</v>
      </c>
      <c r="D174" s="185" t="s">
        <v>168</v>
      </c>
      <c r="E174" s="200">
        <v>15000</v>
      </c>
      <c r="F174" s="102"/>
    </row>
    <row r="175" spans="2:6" ht="15">
      <c r="B175" s="191"/>
      <c r="C175" s="195">
        <v>4110</v>
      </c>
      <c r="D175" s="185" t="s">
        <v>157</v>
      </c>
      <c r="E175" s="200">
        <v>30000</v>
      </c>
      <c r="F175" s="102"/>
    </row>
    <row r="176" spans="2:6" ht="15">
      <c r="B176" s="191"/>
      <c r="C176" s="195">
        <v>4120</v>
      </c>
      <c r="D176" s="185" t="s">
        <v>169</v>
      </c>
      <c r="E176" s="200">
        <v>4000</v>
      </c>
      <c r="F176" s="102"/>
    </row>
    <row r="177" spans="2:6" ht="15">
      <c r="B177" s="191"/>
      <c r="C177" s="195">
        <v>4210</v>
      </c>
      <c r="D177" s="185" t="s">
        <v>26</v>
      </c>
      <c r="E177" s="200">
        <v>1000</v>
      </c>
      <c r="F177" s="102"/>
    </row>
    <row r="178" spans="2:6" ht="15">
      <c r="B178" s="191"/>
      <c r="C178" s="195">
        <v>4260</v>
      </c>
      <c r="D178" s="185" t="s">
        <v>86</v>
      </c>
      <c r="E178" s="200">
        <v>1000</v>
      </c>
      <c r="F178" s="102"/>
    </row>
    <row r="179" spans="2:6" ht="15">
      <c r="B179" s="191"/>
      <c r="C179" s="195">
        <v>4300</v>
      </c>
      <c r="D179" s="185" t="s">
        <v>55</v>
      </c>
      <c r="E179" s="200">
        <v>1000</v>
      </c>
      <c r="F179" s="102"/>
    </row>
    <row r="180" spans="2:6" ht="15">
      <c r="B180" s="191"/>
      <c r="C180" s="195">
        <v>4440</v>
      </c>
      <c r="D180" s="185" t="s">
        <v>171</v>
      </c>
      <c r="E180" s="200">
        <v>2000</v>
      </c>
      <c r="F180" s="102"/>
    </row>
    <row r="181" spans="2:6" ht="15">
      <c r="B181" s="191" t="s">
        <v>185</v>
      </c>
      <c r="C181" s="195"/>
      <c r="D181" s="188" t="s">
        <v>147</v>
      </c>
      <c r="E181" s="203">
        <f>E182</f>
        <v>31700</v>
      </c>
      <c r="F181" s="102"/>
    </row>
    <row r="182" spans="2:6" ht="15">
      <c r="B182" s="192" t="s">
        <v>151</v>
      </c>
      <c r="C182" s="198">
        <v>3110</v>
      </c>
      <c r="D182" s="193" t="s">
        <v>181</v>
      </c>
      <c r="E182" s="204">
        <v>31700</v>
      </c>
      <c r="F182" s="102"/>
    </row>
    <row r="183" spans="2:6" ht="15">
      <c r="B183" s="158" t="s">
        <v>186</v>
      </c>
      <c r="C183" s="159"/>
      <c r="D183" s="8" t="s">
        <v>12</v>
      </c>
      <c r="E183" s="160">
        <f>E184</f>
        <v>37144</v>
      </c>
      <c r="F183" s="102"/>
    </row>
    <row r="184" spans="2:6" ht="15">
      <c r="B184" s="159">
        <v>90015</v>
      </c>
      <c r="C184" s="161"/>
      <c r="D184" s="13" t="s">
        <v>148</v>
      </c>
      <c r="E184" s="98">
        <f>E185+E186</f>
        <v>37144</v>
      </c>
      <c r="F184" s="102"/>
    </row>
    <row r="185" spans="2:6" ht="15">
      <c r="B185" s="146"/>
      <c r="C185" s="153">
        <v>4260</v>
      </c>
      <c r="D185" s="124" t="s">
        <v>86</v>
      </c>
      <c r="E185" s="112">
        <v>15710</v>
      </c>
      <c r="F185" s="102"/>
    </row>
    <row r="186" spans="2:6" ht="15">
      <c r="B186" s="162"/>
      <c r="C186" s="163">
        <v>6050</v>
      </c>
      <c r="D186" s="6" t="s">
        <v>27</v>
      </c>
      <c r="E186" s="113">
        <v>21434</v>
      </c>
      <c r="F186" s="102"/>
    </row>
    <row r="187" spans="2:6" ht="15">
      <c r="B187" s="164"/>
      <c r="C187" s="165"/>
      <c r="D187" s="165" t="s">
        <v>20</v>
      </c>
      <c r="E187" s="166">
        <f>E150+E147+E142+E134+E183+E97</f>
        <v>1261114</v>
      </c>
      <c r="F187" s="102"/>
    </row>
    <row r="188" spans="2:6" ht="15">
      <c r="B188" s="41"/>
      <c r="C188" s="13"/>
      <c r="D188" s="13"/>
      <c r="E188" s="222"/>
      <c r="F188" s="102"/>
    </row>
    <row r="189" spans="1:6" ht="15">
      <c r="A189" s="442" t="s">
        <v>23</v>
      </c>
      <c r="B189" s="442"/>
      <c r="C189" s="442"/>
      <c r="D189" s="442"/>
      <c r="E189" s="442"/>
      <c r="F189" s="442"/>
    </row>
    <row r="190" spans="1:6" ht="42" customHeight="1">
      <c r="A190" s="450" t="s">
        <v>199</v>
      </c>
      <c r="B190" s="450"/>
      <c r="C190" s="450"/>
      <c r="D190" s="450"/>
      <c r="E190" s="450"/>
      <c r="F190" s="450"/>
    </row>
    <row r="191" spans="1:6" ht="13.5" customHeight="1">
      <c r="A191" s="95"/>
      <c r="B191" s="95" t="s">
        <v>3</v>
      </c>
      <c r="C191" s="95" t="s">
        <v>4</v>
      </c>
      <c r="D191" s="95" t="s">
        <v>5</v>
      </c>
      <c r="E191" s="95"/>
      <c r="F191" s="95"/>
    </row>
    <row r="192" spans="1:6" ht="15">
      <c r="A192" s="62"/>
      <c r="B192" s="211">
        <v>600</v>
      </c>
      <c r="C192" s="213"/>
      <c r="D192" s="218" t="s">
        <v>110</v>
      </c>
      <c r="E192" s="219"/>
      <c r="F192" s="453">
        <v>25000</v>
      </c>
    </row>
    <row r="193" spans="1:6" ht="15">
      <c r="A193" s="62"/>
      <c r="B193" s="209"/>
      <c r="C193" s="214">
        <v>60014</v>
      </c>
      <c r="D193" s="180" t="s">
        <v>188</v>
      </c>
      <c r="E193" s="220"/>
      <c r="F193" s="454"/>
    </row>
    <row r="194" spans="1:6" ht="39" customHeight="1">
      <c r="A194" s="62"/>
      <c r="B194" s="209"/>
      <c r="C194" s="214"/>
      <c r="D194" s="427" t="s">
        <v>198</v>
      </c>
      <c r="E194" s="428"/>
      <c r="F194" s="454"/>
    </row>
    <row r="195" spans="1:6" ht="15">
      <c r="A195" s="62"/>
      <c r="B195" s="209"/>
      <c r="C195" s="214"/>
      <c r="D195" s="180" t="s">
        <v>189</v>
      </c>
      <c r="E195" s="220"/>
      <c r="F195" s="454"/>
    </row>
    <row r="196" spans="1:6" ht="15">
      <c r="A196" s="62"/>
      <c r="B196" s="212"/>
      <c r="C196" s="215"/>
      <c r="D196" s="181" t="s">
        <v>190</v>
      </c>
      <c r="E196" s="221"/>
      <c r="F196" s="455"/>
    </row>
    <row r="197" spans="1:6" ht="15.75" customHeight="1">
      <c r="A197" s="21"/>
      <c r="B197" s="456" t="s">
        <v>20</v>
      </c>
      <c r="C197" s="457"/>
      <c r="D197" s="457"/>
      <c r="E197" s="426"/>
      <c r="F197" s="210">
        <f>F192</f>
        <v>25000</v>
      </c>
    </row>
    <row r="198" spans="1:6" ht="15">
      <c r="A198" s="21"/>
      <c r="B198" s="21"/>
      <c r="C198" s="91"/>
      <c r="D198" s="31"/>
      <c r="E198" s="70"/>
      <c r="F198" s="70"/>
    </row>
    <row r="199" spans="1:6" ht="19.5" customHeight="1">
      <c r="A199" s="437" t="s">
        <v>25</v>
      </c>
      <c r="B199" s="437"/>
      <c r="C199" s="437"/>
      <c r="D199" s="437"/>
      <c r="E199" s="437"/>
      <c r="F199" s="437"/>
    </row>
    <row r="200" spans="1:6" ht="30.75" customHeight="1">
      <c r="A200" s="450" t="s">
        <v>191</v>
      </c>
      <c r="B200" s="450"/>
      <c r="C200" s="450"/>
      <c r="D200" s="450"/>
      <c r="E200" s="450"/>
      <c r="F200" s="450"/>
    </row>
    <row r="201" spans="1:6" ht="15">
      <c r="A201" s="12" t="s">
        <v>192</v>
      </c>
      <c r="B201" s="12"/>
      <c r="C201" s="216"/>
      <c r="D201" s="18"/>
      <c r="E201" s="217"/>
      <c r="F201" s="217"/>
    </row>
    <row r="202" spans="1:6" ht="15">
      <c r="A202" s="437" t="s">
        <v>63</v>
      </c>
      <c r="B202" s="437"/>
      <c r="C202" s="437"/>
      <c r="D202" s="437"/>
      <c r="E202" s="437"/>
      <c r="F202" s="437"/>
    </row>
    <row r="203" spans="1:6" ht="29.25" customHeight="1">
      <c r="A203" s="450" t="s">
        <v>52</v>
      </c>
      <c r="B203" s="450"/>
      <c r="C203" s="450"/>
      <c r="D203" s="450"/>
      <c r="E203" s="450"/>
      <c r="F203" s="450"/>
    </row>
    <row r="204" spans="1:6" ht="31.5" customHeight="1">
      <c r="A204" s="439" t="s">
        <v>131</v>
      </c>
      <c r="B204" s="439"/>
      <c r="C204" s="439"/>
      <c r="D204" s="439"/>
      <c r="E204" s="439"/>
      <c r="F204" s="439"/>
    </row>
    <row r="205" spans="1:6" ht="41.25" customHeight="1">
      <c r="A205" s="439" t="s">
        <v>207</v>
      </c>
      <c r="B205" s="439"/>
      <c r="C205" s="439"/>
      <c r="D205" s="439"/>
      <c r="E205" s="439"/>
      <c r="F205" s="439"/>
    </row>
    <row r="206" spans="1:6" ht="27" customHeight="1">
      <c r="A206" s="438" t="s">
        <v>208</v>
      </c>
      <c r="B206" s="438"/>
      <c r="C206" s="438"/>
      <c r="D206" s="438"/>
      <c r="E206" s="438"/>
      <c r="F206" s="438"/>
    </row>
    <row r="207" spans="1:6" ht="15">
      <c r="A207" s="442" t="s">
        <v>193</v>
      </c>
      <c r="B207" s="442"/>
      <c r="C207" s="442"/>
      <c r="D207" s="442"/>
      <c r="E207" s="442"/>
      <c r="F207" s="442"/>
    </row>
    <row r="208" spans="1:6" ht="15">
      <c r="A208" s="443" t="s">
        <v>28</v>
      </c>
      <c r="B208" s="443"/>
      <c r="C208" s="443"/>
      <c r="D208" s="443"/>
      <c r="E208" s="443"/>
      <c r="F208" s="443"/>
    </row>
    <row r="209" spans="1:6" ht="15">
      <c r="A209" s="444" t="s">
        <v>194</v>
      </c>
      <c r="B209" s="444"/>
      <c r="C209" s="444"/>
      <c r="D209" s="444"/>
      <c r="E209" s="444"/>
      <c r="F209" s="444"/>
    </row>
    <row r="210" spans="1:6" ht="12.75" customHeight="1">
      <c r="A210" s="441" t="s">
        <v>42</v>
      </c>
      <c r="B210" s="441"/>
      <c r="C210" s="441"/>
      <c r="D210" s="441"/>
      <c r="E210" s="441"/>
      <c r="F210" s="441"/>
    </row>
  </sheetData>
  <mergeCells count="35">
    <mergeCell ref="A206:F206"/>
    <mergeCell ref="B100:B102"/>
    <mergeCell ref="B103:B105"/>
    <mergeCell ref="A205:F205"/>
    <mergeCell ref="B124:B127"/>
    <mergeCell ref="A189:F189"/>
    <mergeCell ref="B109:B123"/>
    <mergeCell ref="A190:F190"/>
    <mergeCell ref="A204:F204"/>
    <mergeCell ref="A202:F202"/>
    <mergeCell ref="A27:D27"/>
    <mergeCell ref="A51:D51"/>
    <mergeCell ref="A49:F49"/>
    <mergeCell ref="D194:E194"/>
    <mergeCell ref="A50:F50"/>
    <mergeCell ref="A203:F203"/>
    <mergeCell ref="A93:F93"/>
    <mergeCell ref="A94:F94"/>
    <mergeCell ref="C95:D95"/>
    <mergeCell ref="F192:F196"/>
    <mergeCell ref="A199:F199"/>
    <mergeCell ref="A200:F200"/>
    <mergeCell ref="B197:E197"/>
    <mergeCell ref="A7:F7"/>
    <mergeCell ref="A11:F11"/>
    <mergeCell ref="A9:F9"/>
    <mergeCell ref="A12:D12"/>
    <mergeCell ref="A1:F1"/>
    <mergeCell ref="A2:F2"/>
    <mergeCell ref="A3:F3"/>
    <mergeCell ref="A5:F5"/>
    <mergeCell ref="A210:F210"/>
    <mergeCell ref="A207:F207"/>
    <mergeCell ref="A208:F208"/>
    <mergeCell ref="A209:F209"/>
  </mergeCells>
  <printOptions/>
  <pageMargins left="0.18" right="0.42" top="0.5" bottom="0.51" header="0.26" footer="0.47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2"/>
  <sheetViews>
    <sheetView workbookViewId="0" topLeftCell="A139">
      <selection activeCell="A130" sqref="A130:F154"/>
    </sheetView>
  </sheetViews>
  <sheetFormatPr defaultColWidth="9.00390625" defaultRowHeight="12.75"/>
  <cols>
    <col min="1" max="1" width="5.00390625" style="2" customWidth="1"/>
    <col min="2" max="2" width="5.625" style="2" customWidth="1"/>
    <col min="3" max="3" width="5.125" style="88" customWidth="1"/>
    <col min="4" max="4" width="56.75390625" style="3" customWidth="1"/>
    <col min="5" max="5" width="12.00390625" style="248" customWidth="1"/>
    <col min="6" max="6" width="11.125" style="49" customWidth="1"/>
    <col min="7" max="7" width="10.625" style="56" bestFit="1" customWidth="1"/>
    <col min="8" max="16384" width="9.125" style="56" customWidth="1"/>
  </cols>
  <sheetData>
    <row r="1" spans="1:6" ht="15">
      <c r="A1" s="442" t="s">
        <v>279</v>
      </c>
      <c r="B1" s="442"/>
      <c r="C1" s="442"/>
      <c r="D1" s="442"/>
      <c r="E1" s="442"/>
      <c r="F1" s="442"/>
    </row>
    <row r="2" spans="1:6" ht="15.75" customHeight="1">
      <c r="A2" s="442" t="s">
        <v>0</v>
      </c>
      <c r="B2" s="442"/>
      <c r="C2" s="442"/>
      <c r="D2" s="442"/>
      <c r="E2" s="442"/>
      <c r="F2" s="442"/>
    </row>
    <row r="3" spans="1:6" ht="15">
      <c r="A3" s="442" t="s">
        <v>261</v>
      </c>
      <c r="B3" s="442"/>
      <c r="C3" s="442"/>
      <c r="D3" s="442"/>
      <c r="E3" s="442"/>
      <c r="F3" s="442"/>
    </row>
    <row r="4" spans="1:6" ht="12.75" customHeight="1">
      <c r="A4" s="119"/>
      <c r="B4" s="119"/>
      <c r="C4" s="119"/>
      <c r="D4" s="119"/>
      <c r="F4" s="119"/>
    </row>
    <row r="5" spans="1:6" ht="27" customHeight="1">
      <c r="A5" s="445" t="s">
        <v>56</v>
      </c>
      <c r="B5" s="445"/>
      <c r="C5" s="445"/>
      <c r="D5" s="445"/>
      <c r="E5" s="445"/>
      <c r="F5" s="445"/>
    </row>
    <row r="6" spans="1:6" ht="14.25" customHeight="1">
      <c r="A6" s="24"/>
      <c r="B6" s="24"/>
      <c r="C6" s="82"/>
      <c r="D6" s="24"/>
      <c r="E6" s="249"/>
      <c r="F6" s="47"/>
    </row>
    <row r="7" spans="1:6" ht="54" customHeight="1">
      <c r="A7" s="445" t="s">
        <v>127</v>
      </c>
      <c r="B7" s="445"/>
      <c r="C7" s="445"/>
      <c r="D7" s="445"/>
      <c r="E7" s="445"/>
      <c r="F7" s="445"/>
    </row>
    <row r="8" spans="1:6" ht="14.25" customHeight="1">
      <c r="A8" s="24"/>
      <c r="B8" s="24"/>
      <c r="C8" s="82"/>
      <c r="D8" s="24"/>
      <c r="E8" s="249"/>
      <c r="F8" s="24"/>
    </row>
    <row r="9" spans="1:6" ht="15">
      <c r="A9" s="442" t="s">
        <v>2</v>
      </c>
      <c r="B9" s="442"/>
      <c r="C9" s="442"/>
      <c r="D9" s="442"/>
      <c r="E9" s="442"/>
      <c r="F9" s="442"/>
    </row>
    <row r="10" spans="1:6" ht="13.5" customHeight="1">
      <c r="A10" s="446" t="s">
        <v>274</v>
      </c>
      <c r="B10" s="446"/>
      <c r="C10" s="446"/>
      <c r="D10" s="446"/>
      <c r="E10" s="446"/>
      <c r="F10" s="446"/>
    </row>
    <row r="11" spans="1:7" ht="15">
      <c r="A11" s="447" t="s">
        <v>7</v>
      </c>
      <c r="B11" s="447"/>
      <c r="C11" s="447"/>
      <c r="D11" s="447"/>
      <c r="E11" s="237"/>
      <c r="G11" s="57"/>
    </row>
    <row r="12" spans="1:6" ht="15">
      <c r="A12" s="4" t="s">
        <v>3</v>
      </c>
      <c r="B12" s="4" t="s">
        <v>4</v>
      </c>
      <c r="C12" s="83" t="s">
        <v>1</v>
      </c>
      <c r="D12" s="6" t="s">
        <v>5</v>
      </c>
      <c r="E12" s="238" t="s">
        <v>6</v>
      </c>
      <c r="F12" s="53"/>
    </row>
    <row r="13" spans="1:6" ht="15">
      <c r="A13" s="72" t="s">
        <v>99</v>
      </c>
      <c r="B13" s="25"/>
      <c r="C13" s="84"/>
      <c r="D13" s="11" t="s">
        <v>102</v>
      </c>
      <c r="E13" s="239">
        <f>E14</f>
        <v>4973</v>
      </c>
      <c r="F13" s="53"/>
    </row>
    <row r="14" spans="1:5" ht="15">
      <c r="A14" s="13"/>
      <c r="B14" s="41" t="s">
        <v>100</v>
      </c>
      <c r="C14" s="85"/>
      <c r="D14" s="13" t="s">
        <v>103</v>
      </c>
      <c r="E14" s="237">
        <f>E15</f>
        <v>4973</v>
      </c>
    </row>
    <row r="15" spans="1:5" ht="15">
      <c r="A15" s="15"/>
      <c r="B15" s="15"/>
      <c r="C15" s="81" t="s">
        <v>101</v>
      </c>
      <c r="D15" s="15" t="s">
        <v>104</v>
      </c>
      <c r="E15" s="238">
        <v>4973</v>
      </c>
    </row>
    <row r="16" spans="1:6" s="58" customFormat="1" ht="14.25">
      <c r="A16" s="8">
        <v>600</v>
      </c>
      <c r="B16" s="8"/>
      <c r="C16" s="93"/>
      <c r="D16" s="8" t="s">
        <v>110</v>
      </c>
      <c r="E16" s="241">
        <f>E17</f>
        <v>30000</v>
      </c>
      <c r="F16" s="51"/>
    </row>
    <row r="17" spans="1:5" ht="15">
      <c r="A17" s="13"/>
      <c r="B17" s="13">
        <v>60016</v>
      </c>
      <c r="C17" s="92"/>
      <c r="D17" s="13" t="s">
        <v>120</v>
      </c>
      <c r="E17" s="237">
        <f>E18</f>
        <v>30000</v>
      </c>
    </row>
    <row r="18" spans="1:5" ht="15">
      <c r="A18" s="13"/>
      <c r="B18" s="13"/>
      <c r="C18" s="92" t="s">
        <v>211</v>
      </c>
      <c r="D18" s="15" t="s">
        <v>272</v>
      </c>
      <c r="E18" s="237">
        <v>30000</v>
      </c>
    </row>
    <row r="19" spans="1:5" ht="15">
      <c r="A19" s="11">
        <v>700</v>
      </c>
      <c r="B19" s="25"/>
      <c r="C19" s="304"/>
      <c r="D19" s="11" t="s">
        <v>59</v>
      </c>
      <c r="E19" s="239">
        <f>E20</f>
        <v>205000</v>
      </c>
    </row>
    <row r="20" spans="1:5" ht="15">
      <c r="A20" s="13"/>
      <c r="B20" s="13">
        <v>70005</v>
      </c>
      <c r="C20" s="92"/>
      <c r="D20" s="13" t="s">
        <v>60</v>
      </c>
      <c r="E20" s="237">
        <f>E21</f>
        <v>205000</v>
      </c>
    </row>
    <row r="21" spans="1:5" ht="25.5">
      <c r="A21" s="15"/>
      <c r="B21" s="15"/>
      <c r="C21" s="81" t="s">
        <v>248</v>
      </c>
      <c r="D21" s="15" t="s">
        <v>249</v>
      </c>
      <c r="E21" s="238">
        <f>505000-300000</f>
        <v>205000</v>
      </c>
    </row>
    <row r="22" spans="1:6" s="58" customFormat="1" ht="14.25">
      <c r="A22" s="8">
        <v>750</v>
      </c>
      <c r="B22" s="8"/>
      <c r="C22" s="93"/>
      <c r="D22" s="8" t="s">
        <v>87</v>
      </c>
      <c r="E22" s="241">
        <f>E23</f>
        <v>3900</v>
      </c>
      <c r="F22" s="51"/>
    </row>
    <row r="23" spans="1:5" ht="15">
      <c r="A23" s="13"/>
      <c r="B23" s="13">
        <v>75095</v>
      </c>
      <c r="C23" s="92"/>
      <c r="D23" s="13" t="s">
        <v>84</v>
      </c>
      <c r="E23" s="237">
        <f>E24</f>
        <v>3900</v>
      </c>
    </row>
    <row r="24" spans="1:5" ht="15">
      <c r="A24" s="13"/>
      <c r="B24" s="13"/>
      <c r="C24" s="92" t="s">
        <v>46</v>
      </c>
      <c r="D24" s="13" t="s">
        <v>245</v>
      </c>
      <c r="E24" s="237">
        <v>3900</v>
      </c>
    </row>
    <row r="25" spans="1:5" ht="15">
      <c r="A25" s="11">
        <v>751</v>
      </c>
      <c r="B25" s="11"/>
      <c r="C25" s="87"/>
      <c r="D25" s="106" t="s">
        <v>212</v>
      </c>
      <c r="E25" s="239">
        <f>E26</f>
        <v>14988</v>
      </c>
    </row>
    <row r="26" spans="1:5" ht="15">
      <c r="A26" s="13"/>
      <c r="B26" s="13">
        <v>75113</v>
      </c>
      <c r="C26" s="89"/>
      <c r="D26" s="80" t="s">
        <v>251</v>
      </c>
      <c r="E26" s="237">
        <f>E27</f>
        <v>14988</v>
      </c>
    </row>
    <row r="27" spans="1:5" ht="15">
      <c r="A27" s="15"/>
      <c r="B27" s="15"/>
      <c r="C27" s="81" t="s">
        <v>105</v>
      </c>
      <c r="D27" s="15" t="s">
        <v>195</v>
      </c>
      <c r="E27" s="238">
        <v>14988</v>
      </c>
    </row>
    <row r="28" spans="1:6" s="233" customFormat="1" ht="25.5">
      <c r="A28" s="257">
        <v>756</v>
      </c>
      <c r="B28" s="257"/>
      <c r="C28" s="258"/>
      <c r="D28" s="307" t="s">
        <v>252</v>
      </c>
      <c r="E28" s="259">
        <f>E29</f>
        <v>374232</v>
      </c>
      <c r="F28" s="260"/>
    </row>
    <row r="29" spans="1:5" ht="26.25">
      <c r="A29" s="13"/>
      <c r="B29" s="13">
        <v>75615</v>
      </c>
      <c r="C29" s="92"/>
      <c r="D29" s="307" t="s">
        <v>253</v>
      </c>
      <c r="E29" s="237">
        <f>E30</f>
        <v>374232</v>
      </c>
    </row>
    <row r="30" spans="1:5" ht="15">
      <c r="A30" s="15"/>
      <c r="B30" s="15"/>
      <c r="C30" s="81" t="s">
        <v>215</v>
      </c>
      <c r="D30" s="15" t="s">
        <v>214</v>
      </c>
      <c r="E30" s="238">
        <v>374232</v>
      </c>
    </row>
    <row r="31" spans="1:6" s="58" customFormat="1" ht="14.25">
      <c r="A31" s="11">
        <v>758</v>
      </c>
      <c r="B31" s="11"/>
      <c r="C31" s="94"/>
      <c r="D31" s="308" t="s">
        <v>254</v>
      </c>
      <c r="E31" s="239">
        <f>E32</f>
        <v>195518</v>
      </c>
      <c r="F31" s="51"/>
    </row>
    <row r="32" spans="1:5" ht="15">
      <c r="A32" s="13"/>
      <c r="B32" s="13">
        <v>75805</v>
      </c>
      <c r="C32" s="92"/>
      <c r="D32" s="306" t="s">
        <v>255</v>
      </c>
      <c r="E32" s="237">
        <f>E33</f>
        <v>195518</v>
      </c>
    </row>
    <row r="33" spans="1:5" ht="15">
      <c r="A33" s="15"/>
      <c r="B33" s="15"/>
      <c r="C33" s="81" t="s">
        <v>50</v>
      </c>
      <c r="D33" s="15" t="s">
        <v>11</v>
      </c>
      <c r="E33" s="238">
        <v>195518</v>
      </c>
    </row>
    <row r="34" spans="1:5" ht="15">
      <c r="A34" s="230">
        <v>801</v>
      </c>
      <c r="B34" s="230"/>
      <c r="C34" s="231"/>
      <c r="D34" s="31" t="s">
        <v>14</v>
      </c>
      <c r="E34" s="241">
        <f>E35</f>
        <v>37500</v>
      </c>
    </row>
    <row r="35" spans="1:5" ht="15">
      <c r="A35" s="13"/>
      <c r="B35" s="13">
        <v>80101</v>
      </c>
      <c r="C35" s="92"/>
      <c r="D35" s="18" t="s">
        <v>30</v>
      </c>
      <c r="E35" s="237">
        <f>E36</f>
        <v>37500</v>
      </c>
    </row>
    <row r="36" spans="1:5" ht="15">
      <c r="A36" s="13"/>
      <c r="B36" s="13"/>
      <c r="C36" s="92" t="s">
        <v>243</v>
      </c>
      <c r="D36" s="13" t="s">
        <v>244</v>
      </c>
      <c r="E36" s="237">
        <v>37500</v>
      </c>
    </row>
    <row r="37" spans="1:6" s="58" customFormat="1" ht="14.25">
      <c r="A37" s="42">
        <v>852</v>
      </c>
      <c r="B37" s="11"/>
      <c r="C37" s="94"/>
      <c r="D37" s="77" t="s">
        <v>107</v>
      </c>
      <c r="E37" s="239">
        <f>E38</f>
        <v>6000</v>
      </c>
      <c r="F37" s="51"/>
    </row>
    <row r="38" spans="1:5" ht="15">
      <c r="A38" s="7"/>
      <c r="B38" s="13">
        <v>85295</v>
      </c>
      <c r="C38" s="92"/>
      <c r="D38" s="74" t="s">
        <v>84</v>
      </c>
      <c r="E38" s="237">
        <f>E39</f>
        <v>6000</v>
      </c>
    </row>
    <row r="39" spans="1:5" ht="15">
      <c r="A39" s="9"/>
      <c r="B39" s="15"/>
      <c r="C39" s="81" t="s">
        <v>211</v>
      </c>
      <c r="D39" s="15" t="s">
        <v>272</v>
      </c>
      <c r="E39" s="238">
        <f>6000</f>
        <v>6000</v>
      </c>
    </row>
    <row r="40" spans="1:5" ht="15">
      <c r="A40" s="61">
        <v>854</v>
      </c>
      <c r="B40" s="8"/>
      <c r="C40" s="93"/>
      <c r="D40" s="38" t="s">
        <v>260</v>
      </c>
      <c r="E40" s="311">
        <f>E41</f>
        <v>55000</v>
      </c>
    </row>
    <row r="41" spans="1:5" ht="15">
      <c r="A41" s="7"/>
      <c r="B41" s="13">
        <v>85401</v>
      </c>
      <c r="C41" s="92"/>
      <c r="D41" s="48" t="s">
        <v>259</v>
      </c>
      <c r="E41" s="237">
        <f>E42</f>
        <v>55000</v>
      </c>
    </row>
    <row r="42" spans="1:5" ht="15">
      <c r="A42" s="9"/>
      <c r="B42" s="15"/>
      <c r="C42" s="81" t="s">
        <v>211</v>
      </c>
      <c r="D42" s="15" t="s">
        <v>272</v>
      </c>
      <c r="E42" s="238">
        <v>55000</v>
      </c>
    </row>
    <row r="43" spans="4:5" ht="15">
      <c r="D43" s="20" t="s">
        <v>20</v>
      </c>
      <c r="E43" s="240">
        <f>E13+E16+E19+E22+E25+E28+E31+E34+E37+E40</f>
        <v>927111</v>
      </c>
    </row>
    <row r="44" spans="4:5" ht="11.25" customHeight="1">
      <c r="D44" s="20"/>
      <c r="E44" s="240"/>
    </row>
    <row r="45" spans="1:6" ht="15">
      <c r="A45" s="447" t="s">
        <v>13</v>
      </c>
      <c r="B45" s="447"/>
      <c r="C45" s="447"/>
      <c r="D45" s="447"/>
      <c r="E45" s="237"/>
      <c r="F45" s="53"/>
    </row>
    <row r="46" spans="1:6" ht="15">
      <c r="A46" s="4" t="s">
        <v>3</v>
      </c>
      <c r="B46" s="4" t="s">
        <v>4</v>
      </c>
      <c r="C46" s="83" t="s">
        <v>1</v>
      </c>
      <c r="D46" s="6" t="s">
        <v>5</v>
      </c>
      <c r="E46" s="238" t="s">
        <v>6</v>
      </c>
      <c r="F46" s="53"/>
    </row>
    <row r="47" spans="1:6" ht="15">
      <c r="A47" s="72" t="s">
        <v>99</v>
      </c>
      <c r="B47" s="25"/>
      <c r="C47" s="84"/>
      <c r="D47" s="11" t="s">
        <v>102</v>
      </c>
      <c r="E47" s="239">
        <f>E48</f>
        <v>1923</v>
      </c>
      <c r="F47" s="53"/>
    </row>
    <row r="48" spans="1:6" s="58" customFormat="1" ht="14.25">
      <c r="A48" s="13"/>
      <c r="B48" s="41" t="s">
        <v>100</v>
      </c>
      <c r="C48" s="85"/>
      <c r="D48" s="13" t="s">
        <v>103</v>
      </c>
      <c r="E48" s="237">
        <f>E49</f>
        <v>1923</v>
      </c>
      <c r="F48" s="64"/>
    </row>
    <row r="49" spans="1:6" ht="15">
      <c r="A49" s="15"/>
      <c r="B49" s="15"/>
      <c r="C49" s="81" t="s">
        <v>54</v>
      </c>
      <c r="D49" s="15" t="s">
        <v>55</v>
      </c>
      <c r="E49" s="238">
        <v>1923</v>
      </c>
      <c r="F49" s="53"/>
    </row>
    <row r="50" spans="1:6" ht="15">
      <c r="A50" s="11">
        <v>600</v>
      </c>
      <c r="B50" s="11"/>
      <c r="C50" s="87"/>
      <c r="D50" s="11" t="s">
        <v>110</v>
      </c>
      <c r="E50" s="239">
        <f>E51</f>
        <v>60900</v>
      </c>
      <c r="F50" s="53"/>
    </row>
    <row r="51" spans="1:6" ht="15">
      <c r="A51" s="13"/>
      <c r="B51" s="234">
        <v>60016</v>
      </c>
      <c r="C51" s="235"/>
      <c r="D51" s="236" t="s">
        <v>120</v>
      </c>
      <c r="E51" s="237">
        <f>E52</f>
        <v>60900</v>
      </c>
      <c r="F51" s="53"/>
    </row>
    <row r="52" spans="1:6" ht="15">
      <c r="A52" s="15"/>
      <c r="B52" s="15"/>
      <c r="C52" s="81" t="s">
        <v>250</v>
      </c>
      <c r="D52" s="15" t="s">
        <v>122</v>
      </c>
      <c r="E52" s="238">
        <v>60900</v>
      </c>
      <c r="F52" s="53"/>
    </row>
    <row r="53" spans="1:6" s="233" customFormat="1" ht="15" customHeight="1">
      <c r="A53" s="257">
        <v>700</v>
      </c>
      <c r="B53" s="257"/>
      <c r="C53" s="258"/>
      <c r="D53" s="11" t="s">
        <v>59</v>
      </c>
      <c r="E53" s="259">
        <f>E54</f>
        <v>205000</v>
      </c>
      <c r="F53" s="232"/>
    </row>
    <row r="54" spans="1:6" ht="15" customHeight="1">
      <c r="A54" s="13"/>
      <c r="B54" s="13">
        <v>70005</v>
      </c>
      <c r="C54" s="92"/>
      <c r="D54" s="13" t="s">
        <v>60</v>
      </c>
      <c r="E54" s="237">
        <f>E55</f>
        <v>205000</v>
      </c>
      <c r="F54" s="53"/>
    </row>
    <row r="55" spans="1:6" ht="15" customHeight="1">
      <c r="A55" s="13"/>
      <c r="B55" s="13"/>
      <c r="C55" s="12">
        <v>6050</v>
      </c>
      <c r="D55" s="18" t="s">
        <v>27</v>
      </c>
      <c r="E55" s="237">
        <f>E56</f>
        <v>205000</v>
      </c>
      <c r="F55" s="53"/>
    </row>
    <row r="56" spans="1:6" ht="15" customHeight="1">
      <c r="A56" s="15"/>
      <c r="B56" s="15"/>
      <c r="C56" s="81"/>
      <c r="D56" s="15" t="s">
        <v>242</v>
      </c>
      <c r="E56" s="238">
        <f>505000-300000</f>
        <v>205000</v>
      </c>
      <c r="F56" s="53"/>
    </row>
    <row r="57" spans="1:6" ht="15" customHeight="1">
      <c r="A57" s="11">
        <v>750</v>
      </c>
      <c r="B57" s="11"/>
      <c r="C57" s="94"/>
      <c r="D57" s="11" t="s">
        <v>87</v>
      </c>
      <c r="E57" s="239">
        <f>E58</f>
        <v>3900</v>
      </c>
      <c r="F57" s="53"/>
    </row>
    <row r="58" spans="1:6" ht="15" customHeight="1">
      <c r="A58" s="13"/>
      <c r="B58" s="13">
        <v>75095</v>
      </c>
      <c r="C58" s="92"/>
      <c r="D58" s="13" t="s">
        <v>84</v>
      </c>
      <c r="E58" s="237">
        <f>E59</f>
        <v>3900</v>
      </c>
      <c r="F58" s="53"/>
    </row>
    <row r="59" spans="1:6" ht="15" customHeight="1">
      <c r="A59" s="15"/>
      <c r="B59" s="15"/>
      <c r="C59" s="81" t="s">
        <v>29</v>
      </c>
      <c r="D59" s="15" t="s">
        <v>26</v>
      </c>
      <c r="E59" s="238">
        <v>3900</v>
      </c>
      <c r="F59" s="53"/>
    </row>
    <row r="60" spans="1:6" ht="15" customHeight="1">
      <c r="A60" s="11">
        <v>751</v>
      </c>
      <c r="B60" s="11"/>
      <c r="C60" s="87"/>
      <c r="D60" s="106" t="s">
        <v>138</v>
      </c>
      <c r="E60" s="239">
        <f>E61</f>
        <v>14988</v>
      </c>
      <c r="F60" s="53"/>
    </row>
    <row r="61" spans="1:6" ht="15" customHeight="1">
      <c r="A61" s="13"/>
      <c r="B61" s="13">
        <v>75113</v>
      </c>
      <c r="C61" s="89"/>
      <c r="D61" s="80" t="s">
        <v>251</v>
      </c>
      <c r="E61" s="237">
        <f>E62+E63+E64+E65+E66</f>
        <v>14988</v>
      </c>
      <c r="F61" s="53"/>
    </row>
    <row r="62" spans="1:6" ht="15" customHeight="1">
      <c r="A62" s="13"/>
      <c r="B62" s="13"/>
      <c r="C62" s="89">
        <v>4110</v>
      </c>
      <c r="D62" s="80" t="s">
        <v>258</v>
      </c>
      <c r="E62" s="237">
        <v>330</v>
      </c>
      <c r="F62" s="53"/>
    </row>
    <row r="63" spans="1:6" ht="15" customHeight="1">
      <c r="A63" s="13"/>
      <c r="B63" s="13"/>
      <c r="C63" s="89">
        <v>4120</v>
      </c>
      <c r="D63" s="80" t="s">
        <v>158</v>
      </c>
      <c r="E63" s="237">
        <v>48</v>
      </c>
      <c r="F63" s="53"/>
    </row>
    <row r="64" spans="1:6" ht="15" customHeight="1">
      <c r="A64" s="13"/>
      <c r="B64" s="13"/>
      <c r="C64" s="89">
        <v>4210</v>
      </c>
      <c r="D64" s="80" t="s">
        <v>26</v>
      </c>
      <c r="E64" s="237">
        <v>5720</v>
      </c>
      <c r="F64" s="53"/>
    </row>
    <row r="65" spans="1:6" ht="15" customHeight="1">
      <c r="A65" s="13"/>
      <c r="B65" s="13"/>
      <c r="C65" s="89">
        <v>4300</v>
      </c>
      <c r="D65" s="80" t="s">
        <v>55</v>
      </c>
      <c r="E65" s="237">
        <v>4890</v>
      </c>
      <c r="F65" s="53"/>
    </row>
    <row r="66" spans="1:6" s="58" customFormat="1" ht="14.25">
      <c r="A66" s="15"/>
      <c r="B66" s="15"/>
      <c r="C66" s="81" t="s">
        <v>115</v>
      </c>
      <c r="D66" s="15" t="s">
        <v>117</v>
      </c>
      <c r="E66" s="238">
        <v>4000</v>
      </c>
      <c r="F66" s="64"/>
    </row>
    <row r="67" spans="1:6" s="58" customFormat="1" ht="14.25">
      <c r="A67" s="31">
        <v>710</v>
      </c>
      <c r="B67" s="21"/>
      <c r="C67" s="21"/>
      <c r="D67" s="31" t="s">
        <v>85</v>
      </c>
      <c r="E67" s="241">
        <f>E68</f>
        <v>1100</v>
      </c>
      <c r="F67" s="64"/>
    </row>
    <row r="68" spans="1:6" s="58" customFormat="1" ht="14.25">
      <c r="A68" s="21"/>
      <c r="B68" s="13">
        <v>71035</v>
      </c>
      <c r="C68" s="91"/>
      <c r="D68" s="18" t="s">
        <v>114</v>
      </c>
      <c r="E68" s="250">
        <f>E69</f>
        <v>1100</v>
      </c>
      <c r="F68" s="35"/>
    </row>
    <row r="69" spans="1:6" s="58" customFormat="1" ht="14.25">
      <c r="A69" s="15"/>
      <c r="B69" s="15"/>
      <c r="C69" s="81" t="s">
        <v>29</v>
      </c>
      <c r="D69" s="15" t="s">
        <v>26</v>
      </c>
      <c r="E69" s="238">
        <v>1100</v>
      </c>
      <c r="F69" s="64"/>
    </row>
    <row r="70" spans="1:6" s="233" customFormat="1" ht="14.25">
      <c r="A70" s="257">
        <v>801</v>
      </c>
      <c r="B70" s="257"/>
      <c r="C70" s="258"/>
      <c r="D70" s="17" t="s">
        <v>14</v>
      </c>
      <c r="E70" s="259">
        <f>E71</f>
        <v>577250</v>
      </c>
      <c r="F70" s="232"/>
    </row>
    <row r="71" spans="1:6" s="58" customFormat="1" ht="14.25">
      <c r="A71" s="13"/>
      <c r="B71" s="13">
        <v>80101</v>
      </c>
      <c r="C71" s="92"/>
      <c r="D71" s="18" t="s">
        <v>30</v>
      </c>
      <c r="E71" s="237">
        <f>E72+E73+E74+E75</f>
        <v>577250</v>
      </c>
      <c r="F71" s="64"/>
    </row>
    <row r="72" spans="1:6" s="58" customFormat="1" ht="14.25">
      <c r="A72" s="13"/>
      <c r="B72" s="13"/>
      <c r="C72" s="92" t="s">
        <v>216</v>
      </c>
      <c r="D72" s="13" t="s">
        <v>184</v>
      </c>
      <c r="E72" s="237">
        <f>531750-70000</f>
        <v>461750</v>
      </c>
      <c r="F72" s="64"/>
    </row>
    <row r="73" spans="1:6" s="58" customFormat="1" ht="14.25">
      <c r="A73" s="13"/>
      <c r="B73" s="13"/>
      <c r="C73" s="92" t="s">
        <v>54</v>
      </c>
      <c r="D73" s="13" t="s">
        <v>55</v>
      </c>
      <c r="E73" s="237">
        <v>37500</v>
      </c>
      <c r="F73" s="64"/>
    </row>
    <row r="74" spans="1:6" s="58" customFormat="1" ht="14.25">
      <c r="A74" s="13"/>
      <c r="B74" s="13"/>
      <c r="C74" s="92" t="s">
        <v>112</v>
      </c>
      <c r="D74" s="13" t="s">
        <v>246</v>
      </c>
      <c r="E74" s="237">
        <v>8000</v>
      </c>
      <c r="F74" s="64"/>
    </row>
    <row r="75" spans="1:6" s="58" customFormat="1" ht="14.25">
      <c r="A75" s="13"/>
      <c r="B75" s="13"/>
      <c r="C75" s="12">
        <v>6050</v>
      </c>
      <c r="D75" s="18" t="s">
        <v>27</v>
      </c>
      <c r="E75" s="237">
        <v>70000</v>
      </c>
      <c r="F75" s="64"/>
    </row>
    <row r="76" spans="1:6" s="58" customFormat="1" ht="14.25">
      <c r="A76" s="15"/>
      <c r="B76" s="15"/>
      <c r="C76" s="4"/>
      <c r="D76" s="19" t="s">
        <v>217</v>
      </c>
      <c r="E76" s="238">
        <v>70000</v>
      </c>
      <c r="F76" s="64"/>
    </row>
    <row r="77" spans="1:6" ht="15">
      <c r="A77" s="42">
        <v>852</v>
      </c>
      <c r="B77" s="11"/>
      <c r="C77" s="94"/>
      <c r="D77" s="77" t="s">
        <v>107</v>
      </c>
      <c r="E77" s="239">
        <f>E78</f>
        <v>6000</v>
      </c>
      <c r="F77" s="53"/>
    </row>
    <row r="78" spans="1:6" ht="15">
      <c r="A78" s="7"/>
      <c r="B78" s="13">
        <v>85295</v>
      </c>
      <c r="C78" s="92"/>
      <c r="D78" s="74" t="s">
        <v>84</v>
      </c>
      <c r="E78" s="237">
        <f>E79</f>
        <v>6000</v>
      </c>
      <c r="F78" s="53"/>
    </row>
    <row r="79" spans="1:6" ht="15">
      <c r="A79" s="9"/>
      <c r="B79" s="15"/>
      <c r="C79" s="81" t="s">
        <v>213</v>
      </c>
      <c r="D79" s="75" t="s">
        <v>181</v>
      </c>
      <c r="E79" s="238">
        <v>6000</v>
      </c>
      <c r="F79" s="53"/>
    </row>
    <row r="80" spans="1:6" s="58" customFormat="1" ht="14.25">
      <c r="A80" s="61">
        <v>854</v>
      </c>
      <c r="B80" s="8"/>
      <c r="C80" s="93"/>
      <c r="D80" s="38" t="s">
        <v>260</v>
      </c>
      <c r="E80" s="241">
        <f>E81</f>
        <v>55000</v>
      </c>
      <c r="F80" s="64"/>
    </row>
    <row r="81" spans="1:6" ht="15">
      <c r="A81" s="7"/>
      <c r="B81" s="13">
        <v>85401</v>
      </c>
      <c r="C81" s="92"/>
      <c r="D81" s="48" t="s">
        <v>259</v>
      </c>
      <c r="E81" s="237">
        <f>E82</f>
        <v>55000</v>
      </c>
      <c r="F81" s="53"/>
    </row>
    <row r="82" spans="1:6" ht="15">
      <c r="A82" s="7"/>
      <c r="B82" s="13"/>
      <c r="C82" s="81" t="s">
        <v>29</v>
      </c>
      <c r="D82" s="50" t="s">
        <v>26</v>
      </c>
      <c r="E82" s="238">
        <v>55000</v>
      </c>
      <c r="F82" s="53"/>
    </row>
    <row r="83" spans="1:6" ht="15">
      <c r="A83" s="10">
        <v>921</v>
      </c>
      <c r="B83" s="11"/>
      <c r="C83" s="94"/>
      <c r="D83" s="11" t="s">
        <v>123</v>
      </c>
      <c r="E83" s="239">
        <f>E84</f>
        <v>1050</v>
      </c>
      <c r="F83" s="53"/>
    </row>
    <row r="84" spans="1:6" ht="15">
      <c r="A84" s="12"/>
      <c r="B84" s="13">
        <v>92109</v>
      </c>
      <c r="C84" s="92"/>
      <c r="D84" s="13" t="s">
        <v>256</v>
      </c>
      <c r="E84" s="237">
        <f>E85</f>
        <v>1050</v>
      </c>
      <c r="F84" s="53"/>
    </row>
    <row r="85" spans="1:6" ht="15">
      <c r="A85" s="4"/>
      <c r="B85" s="15"/>
      <c r="C85" s="81" t="s">
        <v>125</v>
      </c>
      <c r="D85" s="15" t="s">
        <v>126</v>
      </c>
      <c r="E85" s="238">
        <v>1050</v>
      </c>
      <c r="F85" s="53"/>
    </row>
    <row r="86" spans="4:6" ht="15">
      <c r="D86" s="20" t="s">
        <v>20</v>
      </c>
      <c r="E86" s="240">
        <f>E47+E50++E53+E57+E60+E67+E70+E77+E83+E80</f>
        <v>927111</v>
      </c>
      <c r="F86" s="53"/>
    </row>
    <row r="87" spans="1:6" ht="15">
      <c r="A87" s="437" t="s">
        <v>16</v>
      </c>
      <c r="B87" s="437"/>
      <c r="C87" s="437"/>
      <c r="D87" s="437"/>
      <c r="E87" s="437"/>
      <c r="F87" s="437"/>
    </row>
    <row r="88" spans="1:6" ht="15">
      <c r="A88" s="449" t="s">
        <v>17</v>
      </c>
      <c r="B88" s="449"/>
      <c r="C88" s="449"/>
      <c r="D88" s="449"/>
      <c r="E88" s="449"/>
      <c r="F88" s="449"/>
    </row>
    <row r="89" spans="1:5" ht="15">
      <c r="A89" s="448" t="s">
        <v>24</v>
      </c>
      <c r="B89" s="448"/>
      <c r="C89" s="448"/>
      <c r="D89" s="448"/>
      <c r="E89" s="237"/>
    </row>
    <row r="90" spans="1:6" ht="15">
      <c r="A90" s="4" t="s">
        <v>3</v>
      </c>
      <c r="B90" s="4" t="s">
        <v>22</v>
      </c>
      <c r="C90" s="4" t="s">
        <v>1</v>
      </c>
      <c r="D90" s="6" t="s">
        <v>5</v>
      </c>
      <c r="E90" s="238" t="s">
        <v>18</v>
      </c>
      <c r="F90" s="55" t="s">
        <v>19</v>
      </c>
    </row>
    <row r="91" spans="1:6" ht="15">
      <c r="A91" s="257">
        <v>700</v>
      </c>
      <c r="B91" s="257"/>
      <c r="C91" s="258"/>
      <c r="D91" s="11" t="s">
        <v>59</v>
      </c>
      <c r="E91" s="252">
        <f>E92</f>
        <v>20000</v>
      </c>
      <c r="F91" s="78"/>
    </row>
    <row r="92" spans="1:6" ht="15">
      <c r="A92" s="13"/>
      <c r="B92" s="13">
        <v>70005</v>
      </c>
      <c r="C92" s="92"/>
      <c r="D92" s="13" t="s">
        <v>60</v>
      </c>
      <c r="E92" s="253">
        <f>E93</f>
        <v>20000</v>
      </c>
      <c r="F92" s="53"/>
    </row>
    <row r="93" spans="1:6" ht="15">
      <c r="A93" s="13"/>
      <c r="B93" s="13"/>
      <c r="C93" s="12">
        <v>6050</v>
      </c>
      <c r="D93" s="18" t="s">
        <v>27</v>
      </c>
      <c r="E93" s="253">
        <v>20000</v>
      </c>
      <c r="F93" s="53"/>
    </row>
    <row r="94" spans="1:6" ht="15">
      <c r="A94" s="4"/>
      <c r="B94" s="4"/>
      <c r="C94" s="4"/>
      <c r="D94" s="6" t="s">
        <v>257</v>
      </c>
      <c r="E94" s="360">
        <f>E93</f>
        <v>20000</v>
      </c>
      <c r="F94" s="55"/>
    </row>
    <row r="95" spans="1:6" s="58" customFormat="1" ht="14.25">
      <c r="A95" s="21">
        <v>710</v>
      </c>
      <c r="B95" s="21"/>
      <c r="C95" s="21"/>
      <c r="D95" s="31" t="s">
        <v>85</v>
      </c>
      <c r="E95" s="361">
        <f>E96</f>
        <v>6000</v>
      </c>
      <c r="F95" s="64">
        <f>F96</f>
        <v>6000</v>
      </c>
    </row>
    <row r="96" spans="1:6" ht="15">
      <c r="A96" s="12"/>
      <c r="B96" s="12">
        <v>71004</v>
      </c>
      <c r="C96" s="12"/>
      <c r="D96" s="18" t="s">
        <v>276</v>
      </c>
      <c r="E96" s="253">
        <f>E98</f>
        <v>6000</v>
      </c>
      <c r="F96" s="53">
        <f>F97</f>
        <v>6000</v>
      </c>
    </row>
    <row r="97" spans="1:6" ht="15">
      <c r="A97" s="12"/>
      <c r="B97" s="12"/>
      <c r="C97" s="12">
        <v>4300</v>
      </c>
      <c r="D97" s="18" t="s">
        <v>55</v>
      </c>
      <c r="E97" s="253"/>
      <c r="F97" s="53">
        <v>6000</v>
      </c>
    </row>
    <row r="98" spans="1:6" ht="15">
      <c r="A98" s="12"/>
      <c r="B98" s="12"/>
      <c r="C98" s="12">
        <v>6050</v>
      </c>
      <c r="D98" s="18" t="s">
        <v>27</v>
      </c>
      <c r="E98" s="253">
        <v>6000</v>
      </c>
      <c r="F98" s="53"/>
    </row>
    <row r="99" spans="1:6" ht="15">
      <c r="A99" s="12"/>
      <c r="B99" s="12"/>
      <c r="C99" s="12"/>
      <c r="D99" s="18" t="s">
        <v>277</v>
      </c>
      <c r="E99" s="253">
        <v>6000</v>
      </c>
      <c r="F99" s="53"/>
    </row>
    <row r="100" spans="1:6" s="58" customFormat="1" ht="14.25">
      <c r="A100" s="17">
        <v>801</v>
      </c>
      <c r="B100" s="11"/>
      <c r="C100" s="10"/>
      <c r="D100" s="17" t="s">
        <v>14</v>
      </c>
      <c r="E100" s="254">
        <f>E101</f>
        <v>130000</v>
      </c>
      <c r="F100" s="67"/>
    </row>
    <row r="101" spans="1:6" ht="15">
      <c r="A101" s="12"/>
      <c r="B101" s="13">
        <v>80101</v>
      </c>
      <c r="C101" s="12"/>
      <c r="D101" s="18" t="s">
        <v>30</v>
      </c>
      <c r="E101" s="255">
        <f>E102</f>
        <v>130000</v>
      </c>
      <c r="F101" s="35"/>
    </row>
    <row r="102" spans="1:6" ht="15">
      <c r="A102" s="12"/>
      <c r="B102" s="13"/>
      <c r="C102" s="12">
        <v>6050</v>
      </c>
      <c r="D102" s="40" t="s">
        <v>27</v>
      </c>
      <c r="E102" s="255">
        <v>130000</v>
      </c>
      <c r="F102" s="35"/>
    </row>
    <row r="103" spans="1:6" ht="15">
      <c r="A103" s="4"/>
      <c r="B103" s="15"/>
      <c r="C103" s="4"/>
      <c r="D103" s="19" t="s">
        <v>217</v>
      </c>
      <c r="E103" s="256"/>
      <c r="F103" s="37"/>
    </row>
    <row r="104" spans="1:6" s="244" customFormat="1" ht="14.25">
      <c r="A104" s="17">
        <v>852</v>
      </c>
      <c r="B104" s="11"/>
      <c r="C104" s="17"/>
      <c r="D104" s="245" t="s">
        <v>107</v>
      </c>
      <c r="E104" s="246"/>
      <c r="F104" s="73">
        <f>F105</f>
        <v>150000</v>
      </c>
    </row>
    <row r="105" spans="1:6" ht="15">
      <c r="A105" s="12"/>
      <c r="B105" s="13">
        <v>85215</v>
      </c>
      <c r="C105" s="12"/>
      <c r="D105" s="229" t="s">
        <v>218</v>
      </c>
      <c r="E105" s="255"/>
      <c r="F105" s="35">
        <f>F106</f>
        <v>150000</v>
      </c>
    </row>
    <row r="106" spans="1:6" ht="15">
      <c r="A106" s="4"/>
      <c r="B106" s="15"/>
      <c r="C106" s="4">
        <v>3110</v>
      </c>
      <c r="D106" s="19" t="s">
        <v>181</v>
      </c>
      <c r="E106" s="256"/>
      <c r="F106" s="37">
        <v>150000</v>
      </c>
    </row>
    <row r="107" spans="1:6" ht="15">
      <c r="A107" s="12"/>
      <c r="B107" s="13"/>
      <c r="C107" s="12"/>
      <c r="D107" s="229"/>
      <c r="E107" s="243">
        <f>E91+E95+E100</f>
        <v>156000</v>
      </c>
      <c r="F107" s="46">
        <f>F104+F95</f>
        <v>156000</v>
      </c>
    </row>
    <row r="108" spans="1:6" ht="15">
      <c r="A108" s="12"/>
      <c r="B108" s="13"/>
      <c r="C108" s="12"/>
      <c r="D108" s="229"/>
      <c r="E108" s="255"/>
      <c r="F108" s="35"/>
    </row>
    <row r="109" spans="1:6" ht="15">
      <c r="A109" s="462" t="s">
        <v>21</v>
      </c>
      <c r="B109" s="462"/>
      <c r="C109" s="462"/>
      <c r="D109" s="462"/>
      <c r="E109" s="462"/>
      <c r="F109" s="462"/>
    </row>
    <row r="110" spans="1:6" ht="30.75" customHeight="1">
      <c r="A110" s="450" t="s">
        <v>295</v>
      </c>
      <c r="B110" s="450"/>
      <c r="C110" s="450"/>
      <c r="D110" s="450"/>
      <c r="E110" s="450"/>
      <c r="F110" s="450"/>
    </row>
    <row r="111" spans="3:6" ht="15">
      <c r="C111" s="119"/>
      <c r="D111" s="22" t="s">
        <v>24</v>
      </c>
      <c r="E111" s="295"/>
      <c r="F111" s="1"/>
    </row>
    <row r="112" spans="3:6" ht="15">
      <c r="C112" s="119"/>
      <c r="D112" s="296" t="s">
        <v>237</v>
      </c>
      <c r="E112" s="297" t="s">
        <v>221</v>
      </c>
      <c r="F112" s="1"/>
    </row>
    <row r="113" spans="3:6" ht="15">
      <c r="C113" s="119"/>
      <c r="D113" s="280" t="s">
        <v>238</v>
      </c>
      <c r="E113" s="298"/>
      <c r="F113" s="1"/>
    </row>
    <row r="114" spans="3:6" ht="15">
      <c r="C114" s="119"/>
      <c r="D114" s="159" t="s">
        <v>240</v>
      </c>
      <c r="E114" s="299">
        <v>14000</v>
      </c>
      <c r="F114" s="1"/>
    </row>
    <row r="115" spans="3:6" ht="15">
      <c r="C115" s="119"/>
      <c r="D115" s="159" t="s">
        <v>239</v>
      </c>
      <c r="E115" s="299"/>
      <c r="F115" s="1"/>
    </row>
    <row r="116" spans="3:6" ht="15">
      <c r="C116" s="119"/>
      <c r="D116" s="300" t="s">
        <v>241</v>
      </c>
      <c r="E116" s="299">
        <v>8000</v>
      </c>
      <c r="F116" s="1"/>
    </row>
    <row r="117" spans="3:6" ht="15">
      <c r="C117" s="119"/>
      <c r="D117" s="301" t="s">
        <v>239</v>
      </c>
      <c r="E117" s="302"/>
      <c r="F117" s="1"/>
    </row>
    <row r="118" spans="3:6" ht="15">
      <c r="C118" s="119"/>
      <c r="D118" s="274" t="s">
        <v>20</v>
      </c>
      <c r="E118" s="303">
        <f>E114+E116</f>
        <v>22000</v>
      </c>
      <c r="F118" s="1"/>
    </row>
    <row r="119" spans="3:6" ht="15">
      <c r="C119" s="119"/>
      <c r="D119" s="108"/>
      <c r="E119" s="362"/>
      <c r="F119" s="1"/>
    </row>
    <row r="120" spans="1:6" ht="15">
      <c r="A120" s="462" t="s">
        <v>23</v>
      </c>
      <c r="B120" s="462"/>
      <c r="C120" s="462"/>
      <c r="D120" s="462"/>
      <c r="E120" s="462"/>
      <c r="F120" s="462"/>
    </row>
    <row r="121" spans="1:6" ht="15">
      <c r="A121" s="463" t="s">
        <v>270</v>
      </c>
      <c r="B121" s="463"/>
      <c r="C121" s="463"/>
      <c r="D121" s="463"/>
      <c r="E121" s="261"/>
      <c r="F121" s="261"/>
    </row>
    <row r="122" spans="1:6" ht="15">
      <c r="A122" s="4" t="s">
        <v>3</v>
      </c>
      <c r="B122" s="4" t="s">
        <v>22</v>
      </c>
      <c r="C122" s="4" t="s">
        <v>1</v>
      </c>
      <c r="D122" s="6" t="s">
        <v>5</v>
      </c>
      <c r="E122" s="255"/>
      <c r="F122" s="35"/>
    </row>
    <row r="123" spans="1:6" s="58" customFormat="1" ht="14.25">
      <c r="A123" s="17">
        <v>900</v>
      </c>
      <c r="B123" s="11"/>
      <c r="C123" s="87"/>
      <c r="D123" s="11" t="s">
        <v>12</v>
      </c>
      <c r="E123" s="254">
        <f>E124</f>
        <v>400000</v>
      </c>
      <c r="F123" s="66">
        <f>F124+F126</f>
        <v>0</v>
      </c>
    </row>
    <row r="124" spans="1:6" ht="15">
      <c r="A124" s="12"/>
      <c r="B124" s="40">
        <v>90001</v>
      </c>
      <c r="C124" s="251"/>
      <c r="D124" s="89" t="s">
        <v>40</v>
      </c>
      <c r="E124" s="255">
        <f>E125</f>
        <v>400000</v>
      </c>
      <c r="F124" s="35"/>
    </row>
    <row r="125" spans="1:6" ht="15">
      <c r="A125" s="12"/>
      <c r="B125" s="40"/>
      <c r="C125" s="40">
        <v>6050</v>
      </c>
      <c r="D125" s="40" t="s">
        <v>27</v>
      </c>
      <c r="E125" s="255">
        <v>400000</v>
      </c>
      <c r="F125" s="35"/>
    </row>
    <row r="126" spans="1:6" ht="15">
      <c r="A126" s="4"/>
      <c r="B126" s="15"/>
      <c r="C126" s="16"/>
      <c r="D126" s="15" t="s">
        <v>41</v>
      </c>
      <c r="E126" s="256"/>
      <c r="F126" s="37"/>
    </row>
    <row r="127" spans="1:6" ht="15">
      <c r="A127" s="447" t="s">
        <v>219</v>
      </c>
      <c r="B127" s="447"/>
      <c r="C127" s="447"/>
      <c r="D127" s="447"/>
      <c r="E127" s="447"/>
      <c r="F127" s="447"/>
    </row>
    <row r="128" spans="1:6" ht="15">
      <c r="A128" s="291"/>
      <c r="B128" s="292"/>
      <c r="C128" s="206">
        <v>952</v>
      </c>
      <c r="D128" s="305" t="s">
        <v>247</v>
      </c>
      <c r="E128" s="293">
        <v>400000</v>
      </c>
      <c r="F128" s="294"/>
    </row>
    <row r="129" spans="1:6" ht="15">
      <c r="A129" s="12"/>
      <c r="B129" s="40"/>
      <c r="C129" s="108"/>
      <c r="D129" s="315"/>
      <c r="E129" s="255"/>
      <c r="F129" s="35"/>
    </row>
    <row r="130" spans="1:6" ht="15">
      <c r="A130" s="12"/>
      <c r="B130" s="40"/>
      <c r="C130" s="108"/>
      <c r="D130" s="316" t="s">
        <v>25</v>
      </c>
      <c r="E130" s="255"/>
      <c r="F130" s="35"/>
    </row>
    <row r="131" spans="1:6" ht="17.25" customHeight="1">
      <c r="A131" s="448" t="s">
        <v>269</v>
      </c>
      <c r="B131" s="448"/>
      <c r="C131" s="448"/>
      <c r="D131" s="448"/>
      <c r="E131" s="448"/>
      <c r="F131" s="448"/>
    </row>
    <row r="132" spans="1:6" ht="15">
      <c r="A132" s="12"/>
      <c r="B132" s="23"/>
      <c r="C132" s="262" t="s">
        <v>204</v>
      </c>
      <c r="D132" s="263" t="s">
        <v>5</v>
      </c>
      <c r="E132" s="264" t="s">
        <v>221</v>
      </c>
      <c r="F132" s="35"/>
    </row>
    <row r="133" spans="1:6" ht="15">
      <c r="A133" s="12"/>
      <c r="B133" s="23"/>
      <c r="C133" s="265"/>
      <c r="D133" s="266" t="s">
        <v>222</v>
      </c>
      <c r="E133" s="267">
        <f>E135</f>
        <v>1627500</v>
      </c>
      <c r="F133" s="35"/>
    </row>
    <row r="134" spans="1:6" ht="15">
      <c r="A134" s="12"/>
      <c r="B134" s="23"/>
      <c r="C134" s="268"/>
      <c r="D134" s="269" t="s">
        <v>223</v>
      </c>
      <c r="E134" s="270"/>
      <c r="F134" s="35"/>
    </row>
    <row r="135" spans="1:6" ht="15">
      <c r="A135" s="12"/>
      <c r="B135" s="23"/>
      <c r="C135" s="271">
        <v>992</v>
      </c>
      <c r="D135" s="266" t="s">
        <v>224</v>
      </c>
      <c r="E135" s="272">
        <f>E136+E139</f>
        <v>1627500</v>
      </c>
      <c r="F135" s="35"/>
    </row>
    <row r="136" spans="1:6" ht="15">
      <c r="A136" s="12"/>
      <c r="B136" s="23"/>
      <c r="C136" s="265"/>
      <c r="D136" s="266" t="s">
        <v>225</v>
      </c>
      <c r="E136" s="273">
        <f>E137+E138</f>
        <v>227500</v>
      </c>
      <c r="F136" s="35"/>
    </row>
    <row r="137" spans="1:6" ht="15">
      <c r="A137" s="12"/>
      <c r="B137" s="23"/>
      <c r="C137" s="265"/>
      <c r="D137" s="266" t="s">
        <v>226</v>
      </c>
      <c r="E137" s="273">
        <v>27500</v>
      </c>
      <c r="F137" s="35"/>
    </row>
    <row r="138" spans="1:6" ht="15">
      <c r="A138" s="12"/>
      <c r="B138" s="23"/>
      <c r="C138" s="265"/>
      <c r="D138" s="266" t="s">
        <v>227</v>
      </c>
      <c r="E138" s="273">
        <v>200000</v>
      </c>
      <c r="F138" s="35"/>
    </row>
    <row r="139" spans="1:6" ht="15">
      <c r="A139" s="12"/>
      <c r="B139" s="23"/>
      <c r="C139" s="265"/>
      <c r="D139" s="266" t="s">
        <v>228</v>
      </c>
      <c r="E139" s="273">
        <f>E140+E141+E142+E143+E144</f>
        <v>1400000</v>
      </c>
      <c r="F139" s="35"/>
    </row>
    <row r="140" spans="1:6" ht="15">
      <c r="A140" s="12"/>
      <c r="B140" s="23"/>
      <c r="C140" s="265"/>
      <c r="D140" s="266" t="s">
        <v>229</v>
      </c>
      <c r="E140" s="273">
        <v>10000</v>
      </c>
      <c r="F140" s="35"/>
    </row>
    <row r="141" spans="1:6" ht="15">
      <c r="A141" s="12"/>
      <c r="B141" s="23"/>
      <c r="C141" s="265"/>
      <c r="D141" s="266" t="s">
        <v>230</v>
      </c>
      <c r="E141" s="273">
        <f>200000-50000</f>
        <v>150000</v>
      </c>
      <c r="F141" s="35"/>
    </row>
    <row r="142" spans="1:6" ht="15">
      <c r="A142" s="12"/>
      <c r="B142" s="23"/>
      <c r="C142" s="265"/>
      <c r="D142" s="266" t="s">
        <v>231</v>
      </c>
      <c r="E142" s="273">
        <v>500000</v>
      </c>
      <c r="F142" s="35"/>
    </row>
    <row r="143" spans="1:6" ht="15">
      <c r="A143" s="12"/>
      <c r="B143" s="23"/>
      <c r="C143" s="265"/>
      <c r="D143" s="266" t="s">
        <v>232</v>
      </c>
      <c r="E143" s="273">
        <v>40000</v>
      </c>
      <c r="F143" s="35"/>
    </row>
    <row r="144" spans="1:6" ht="15">
      <c r="A144" s="12"/>
      <c r="B144" s="23"/>
      <c r="C144" s="274"/>
      <c r="D144" s="275" t="s">
        <v>229</v>
      </c>
      <c r="E144" s="276">
        <f>900000-200000</f>
        <v>700000</v>
      </c>
      <c r="F144" s="35"/>
    </row>
    <row r="145" spans="1:6" ht="15">
      <c r="A145" s="12"/>
      <c r="B145" s="23"/>
      <c r="C145" s="22"/>
      <c r="D145" s="23"/>
      <c r="E145" s="277"/>
      <c r="F145" s="48"/>
    </row>
    <row r="146" spans="1:6" ht="15">
      <c r="A146" s="12"/>
      <c r="B146" s="23"/>
      <c r="C146" s="278" t="s">
        <v>3</v>
      </c>
      <c r="D146" s="279" t="s">
        <v>5</v>
      </c>
      <c r="E146" s="264" t="s">
        <v>221</v>
      </c>
      <c r="F146" s="48"/>
    </row>
    <row r="147" spans="1:6" ht="15">
      <c r="A147" s="12"/>
      <c r="B147" s="23"/>
      <c r="C147" s="280"/>
      <c r="D147" s="281" t="s">
        <v>222</v>
      </c>
      <c r="E147" s="267">
        <f>E149+E154</f>
        <v>3023010</v>
      </c>
      <c r="F147" s="48"/>
    </row>
    <row r="148" spans="1:6" ht="15">
      <c r="A148" s="12"/>
      <c r="B148" s="23"/>
      <c r="C148" s="177"/>
      <c r="D148" s="282" t="s">
        <v>223</v>
      </c>
      <c r="E148" s="270"/>
      <c r="F148" s="48"/>
    </row>
    <row r="149" spans="1:6" ht="15">
      <c r="A149" s="12"/>
      <c r="B149" s="23"/>
      <c r="C149" s="283">
        <v>952</v>
      </c>
      <c r="D149" s="284" t="s">
        <v>233</v>
      </c>
      <c r="E149" s="285">
        <f>E150+E152</f>
        <v>2500000</v>
      </c>
      <c r="F149" s="48"/>
    </row>
    <row r="150" spans="1:6" ht="15">
      <c r="A150" s="12"/>
      <c r="B150" s="23"/>
      <c r="C150" s="286"/>
      <c r="D150" s="287" t="s">
        <v>225</v>
      </c>
      <c r="E150" s="288">
        <f>E151</f>
        <v>500000</v>
      </c>
      <c r="F150" s="48"/>
    </row>
    <row r="151" spans="1:6" ht="15">
      <c r="A151" s="12"/>
      <c r="B151" s="23"/>
      <c r="C151" s="286"/>
      <c r="D151" s="287" t="s">
        <v>236</v>
      </c>
      <c r="E151" s="288">
        <v>500000</v>
      </c>
      <c r="F151" s="48"/>
    </row>
    <row r="152" spans="1:6" ht="15">
      <c r="A152" s="12"/>
      <c r="B152" s="23"/>
      <c r="C152" s="286"/>
      <c r="D152" s="287" t="s">
        <v>234</v>
      </c>
      <c r="E152" s="288">
        <v>2000000</v>
      </c>
      <c r="F152" s="48"/>
    </row>
    <row r="153" spans="1:6" ht="15">
      <c r="A153" s="12"/>
      <c r="B153" s="23"/>
      <c r="C153" s="286"/>
      <c r="D153" s="287" t="s">
        <v>235</v>
      </c>
      <c r="E153" s="288">
        <f>E152</f>
        <v>2000000</v>
      </c>
      <c r="F153" s="48"/>
    </row>
    <row r="154" spans="1:6" ht="15">
      <c r="A154" s="12"/>
      <c r="B154" s="23"/>
      <c r="C154" s="289">
        <v>957</v>
      </c>
      <c r="D154" s="163" t="s">
        <v>220</v>
      </c>
      <c r="E154" s="290">
        <v>523010</v>
      </c>
      <c r="F154" s="48"/>
    </row>
    <row r="155" spans="1:6" ht="15">
      <c r="A155" s="21"/>
      <c r="B155" s="21"/>
      <c r="C155" s="91"/>
      <c r="D155" s="31"/>
      <c r="E155" s="241"/>
      <c r="F155" s="241"/>
    </row>
    <row r="156" spans="1:6" ht="15">
      <c r="A156" s="437" t="s">
        <v>63</v>
      </c>
      <c r="B156" s="437"/>
      <c r="C156" s="437"/>
      <c r="D156" s="437"/>
      <c r="E156" s="437"/>
      <c r="F156" s="437"/>
    </row>
    <row r="157" spans="1:6" ht="15">
      <c r="A157" s="452" t="s">
        <v>132</v>
      </c>
      <c r="B157" s="452"/>
      <c r="C157" s="452"/>
      <c r="D157" s="452"/>
      <c r="E157" s="452"/>
      <c r="F157" s="452"/>
    </row>
    <row r="158" spans="1:6" ht="15">
      <c r="A158" s="12"/>
      <c r="B158" s="23"/>
      <c r="C158" s="452" t="s">
        <v>133</v>
      </c>
      <c r="D158" s="452"/>
      <c r="E158" s="317"/>
      <c r="F158" s="314"/>
    </row>
    <row r="159" spans="1:6" ht="15">
      <c r="A159" s="8"/>
      <c r="B159" s="318" t="s">
        <v>203</v>
      </c>
      <c r="C159" s="319" t="s">
        <v>204</v>
      </c>
      <c r="D159" s="224" t="s">
        <v>134</v>
      </c>
      <c r="E159" s="103" t="s">
        <v>135</v>
      </c>
      <c r="F159" s="314"/>
    </row>
    <row r="160" spans="1:6" ht="15">
      <c r="A160" s="13"/>
      <c r="B160" s="170">
        <v>700</v>
      </c>
      <c r="C160" s="144"/>
      <c r="D160" s="320" t="s">
        <v>59</v>
      </c>
      <c r="E160" s="174">
        <f>E161</f>
        <v>4850</v>
      </c>
      <c r="F160" s="314"/>
    </row>
    <row r="161" spans="1:6" ht="15">
      <c r="A161" s="13"/>
      <c r="B161" s="153">
        <v>70005</v>
      </c>
      <c r="C161" s="146"/>
      <c r="D161" s="321" t="s">
        <v>60</v>
      </c>
      <c r="E161" s="175">
        <f>E162</f>
        <v>4850</v>
      </c>
      <c r="F161" s="314"/>
    </row>
    <row r="162" spans="1:6" ht="15">
      <c r="A162" s="12"/>
      <c r="B162" s="157"/>
      <c r="C162" s="162" t="s">
        <v>105</v>
      </c>
      <c r="D162" s="177" t="s">
        <v>137</v>
      </c>
      <c r="E162" s="176">
        <v>4850</v>
      </c>
      <c r="F162" s="314"/>
    </row>
    <row r="163" spans="1:6" ht="15">
      <c r="A163" s="12"/>
      <c r="B163" s="466">
        <v>750</v>
      </c>
      <c r="C163" s="322"/>
      <c r="D163" s="226" t="s">
        <v>87</v>
      </c>
      <c r="E163" s="323">
        <f>E164</f>
        <v>125000</v>
      </c>
      <c r="F163" s="314"/>
    </row>
    <row r="164" spans="1:6" ht="15">
      <c r="A164" s="12"/>
      <c r="B164" s="467"/>
      <c r="C164" s="266">
        <v>75011</v>
      </c>
      <c r="D164" s="97" t="s">
        <v>136</v>
      </c>
      <c r="E164" s="324">
        <f>E165</f>
        <v>125000</v>
      </c>
      <c r="F164" s="314"/>
    </row>
    <row r="165" spans="1:6" ht="15">
      <c r="A165" s="12"/>
      <c r="B165" s="468"/>
      <c r="C165" s="275">
        <v>2010</v>
      </c>
      <c r="D165" s="228" t="s">
        <v>137</v>
      </c>
      <c r="E165" s="325">
        <v>125000</v>
      </c>
      <c r="F165" s="314"/>
    </row>
    <row r="166" spans="1:6" ht="15">
      <c r="A166" s="12"/>
      <c r="B166" s="464">
        <v>751</v>
      </c>
      <c r="C166" s="309"/>
      <c r="D166" s="106" t="s">
        <v>138</v>
      </c>
      <c r="E166" s="323">
        <f>E167+E169</f>
        <v>17808</v>
      </c>
      <c r="F166" s="314"/>
    </row>
    <row r="167" spans="1:6" ht="15">
      <c r="A167" s="12"/>
      <c r="B167" s="465"/>
      <c r="C167" s="287">
        <v>75101</v>
      </c>
      <c r="D167" s="108" t="s">
        <v>138</v>
      </c>
      <c r="E167" s="324">
        <f>E168</f>
        <v>2820</v>
      </c>
      <c r="F167" s="314"/>
    </row>
    <row r="168" spans="1:6" ht="15">
      <c r="A168" s="12"/>
      <c r="B168" s="465"/>
      <c r="C168" s="287">
        <v>2010</v>
      </c>
      <c r="D168" s="108" t="s">
        <v>137</v>
      </c>
      <c r="E168" s="324">
        <v>2820</v>
      </c>
      <c r="F168" s="314"/>
    </row>
    <row r="169" spans="1:6" ht="15">
      <c r="A169" s="12"/>
      <c r="B169" s="327"/>
      <c r="C169" s="287">
        <v>75113</v>
      </c>
      <c r="D169" s="312" t="s">
        <v>251</v>
      </c>
      <c r="E169" s="329">
        <f>E170</f>
        <v>14988</v>
      </c>
      <c r="F169" s="314"/>
    </row>
    <row r="170" spans="1:6" ht="15">
      <c r="A170" s="12"/>
      <c r="B170" s="327"/>
      <c r="C170" s="287">
        <v>2010</v>
      </c>
      <c r="D170" s="312" t="s">
        <v>137</v>
      </c>
      <c r="E170" s="329">
        <v>14988</v>
      </c>
      <c r="F170" s="314"/>
    </row>
    <row r="171" spans="1:6" ht="15">
      <c r="A171" s="12"/>
      <c r="B171" s="326">
        <v>754</v>
      </c>
      <c r="C171" s="309"/>
      <c r="D171" s="106" t="s">
        <v>139</v>
      </c>
      <c r="E171" s="323">
        <f>E172</f>
        <v>10000</v>
      </c>
      <c r="F171" s="314"/>
    </row>
    <row r="172" spans="1:6" ht="15">
      <c r="A172" s="12"/>
      <c r="B172" s="327"/>
      <c r="C172" s="287">
        <v>75414</v>
      </c>
      <c r="D172" s="108" t="s">
        <v>140</v>
      </c>
      <c r="E172" s="324">
        <f>E173</f>
        <v>10000</v>
      </c>
      <c r="F172" s="314"/>
    </row>
    <row r="173" spans="1:6" ht="25.5">
      <c r="A173" s="12"/>
      <c r="B173" s="328"/>
      <c r="C173" s="163">
        <v>6310</v>
      </c>
      <c r="D173" s="184" t="s">
        <v>141</v>
      </c>
      <c r="E173" s="325">
        <v>10000</v>
      </c>
      <c r="F173" s="314"/>
    </row>
    <row r="174" spans="1:6" ht="15">
      <c r="A174" s="12"/>
      <c r="B174" s="465">
        <v>852</v>
      </c>
      <c r="C174" s="310"/>
      <c r="D174" s="312" t="s">
        <v>107</v>
      </c>
      <c r="E174" s="329">
        <f>E175+E180+E182+E184+E186+E188+E177</f>
        <v>1975407</v>
      </c>
      <c r="F174" s="314"/>
    </row>
    <row r="175" spans="1:6" ht="15">
      <c r="A175" s="12"/>
      <c r="B175" s="465"/>
      <c r="C175" s="287">
        <v>85203</v>
      </c>
      <c r="D175" s="108" t="s">
        <v>142</v>
      </c>
      <c r="E175" s="324">
        <f>E176</f>
        <v>303400</v>
      </c>
      <c r="F175" s="314"/>
    </row>
    <row r="176" spans="1:6" ht="15">
      <c r="A176" s="12"/>
      <c r="B176" s="465"/>
      <c r="C176" s="287">
        <v>2010</v>
      </c>
      <c r="D176" s="108" t="s">
        <v>137</v>
      </c>
      <c r="E176" s="324">
        <v>303400</v>
      </c>
      <c r="F176" s="314"/>
    </row>
    <row r="177" spans="1:6" ht="15" customHeight="1">
      <c r="A177" s="12"/>
      <c r="B177" s="465"/>
      <c r="C177" s="146" t="s">
        <v>187</v>
      </c>
      <c r="D177" s="48" t="s">
        <v>108</v>
      </c>
      <c r="E177" s="175">
        <f>E179+E178</f>
        <v>947898</v>
      </c>
      <c r="F177" s="314"/>
    </row>
    <row r="178" spans="1:6" ht="13.5" customHeight="1">
      <c r="A178" s="12"/>
      <c r="B178" s="465"/>
      <c r="C178" s="146" t="s">
        <v>105</v>
      </c>
      <c r="D178" s="108" t="s">
        <v>137</v>
      </c>
      <c r="E178" s="175">
        <f>934198+1000</f>
        <v>935198</v>
      </c>
      <c r="F178" s="314"/>
    </row>
    <row r="179" spans="1:6" ht="15">
      <c r="A179" s="12"/>
      <c r="B179" s="465"/>
      <c r="C179" s="146" t="s">
        <v>106</v>
      </c>
      <c r="D179" s="48" t="s">
        <v>109</v>
      </c>
      <c r="E179" s="175">
        <f>5000+7700</f>
        <v>12700</v>
      </c>
      <c r="F179" s="314"/>
    </row>
    <row r="180" spans="1:6" ht="15">
      <c r="A180" s="12"/>
      <c r="B180" s="465"/>
      <c r="C180" s="287">
        <v>85213</v>
      </c>
      <c r="D180" s="108" t="s">
        <v>143</v>
      </c>
      <c r="E180" s="324">
        <f>E181</f>
        <v>19800</v>
      </c>
      <c r="F180" s="314"/>
    </row>
    <row r="181" spans="1:6" ht="15">
      <c r="A181" s="12"/>
      <c r="B181" s="465"/>
      <c r="C181" s="287">
        <v>2010</v>
      </c>
      <c r="D181" s="108" t="s">
        <v>137</v>
      </c>
      <c r="E181" s="324">
        <f>29000-9200</f>
        <v>19800</v>
      </c>
      <c r="F181" s="314"/>
    </row>
    <row r="182" spans="1:6" ht="15">
      <c r="A182" s="12"/>
      <c r="B182" s="465"/>
      <c r="C182" s="287">
        <v>85214</v>
      </c>
      <c r="D182" s="108" t="s">
        <v>144</v>
      </c>
      <c r="E182" s="324">
        <f>E183</f>
        <v>453094</v>
      </c>
      <c r="F182" s="314"/>
    </row>
    <row r="183" spans="1:6" ht="15">
      <c r="A183" s="12"/>
      <c r="B183" s="465"/>
      <c r="C183" s="287">
        <v>2010</v>
      </c>
      <c r="D183" s="108" t="s">
        <v>137</v>
      </c>
      <c r="E183" s="324">
        <f>525700-34300+93394-131700</f>
        <v>453094</v>
      </c>
      <c r="F183" s="314"/>
    </row>
    <row r="184" spans="1:6" ht="15">
      <c r="A184" s="12"/>
      <c r="B184" s="465"/>
      <c r="C184" s="287">
        <v>85216</v>
      </c>
      <c r="D184" s="108" t="s">
        <v>145</v>
      </c>
      <c r="E184" s="324">
        <f>E185</f>
        <v>4515</v>
      </c>
      <c r="F184" s="314"/>
    </row>
    <row r="185" spans="1:6" ht="15">
      <c r="A185" s="12"/>
      <c r="B185" s="465"/>
      <c r="C185" s="287">
        <v>2010</v>
      </c>
      <c r="D185" s="108" t="s">
        <v>137</v>
      </c>
      <c r="E185" s="324">
        <f>15000-10485</f>
        <v>4515</v>
      </c>
      <c r="F185" s="314"/>
    </row>
    <row r="186" spans="1:6" ht="15">
      <c r="A186" s="12"/>
      <c r="B186" s="465"/>
      <c r="C186" s="287">
        <v>85219</v>
      </c>
      <c r="D186" s="108" t="s">
        <v>146</v>
      </c>
      <c r="E186" s="324">
        <f>E187</f>
        <v>215000</v>
      </c>
      <c r="F186" s="314"/>
    </row>
    <row r="187" spans="1:6" ht="15">
      <c r="A187" s="12"/>
      <c r="B187" s="465"/>
      <c r="C187" s="287">
        <v>2010</v>
      </c>
      <c r="D187" s="108" t="s">
        <v>137</v>
      </c>
      <c r="E187" s="324">
        <v>215000</v>
      </c>
      <c r="F187" s="314"/>
    </row>
    <row r="188" spans="1:6" ht="15">
      <c r="A188" s="12"/>
      <c r="B188" s="465"/>
      <c r="C188" s="287">
        <v>85228</v>
      </c>
      <c r="D188" s="108" t="s">
        <v>147</v>
      </c>
      <c r="E188" s="324">
        <f>E189</f>
        <v>31700</v>
      </c>
      <c r="F188" s="314"/>
    </row>
    <row r="189" spans="1:6" ht="15">
      <c r="A189" s="12"/>
      <c r="B189" s="469"/>
      <c r="C189" s="163">
        <v>2010</v>
      </c>
      <c r="D189" s="184" t="s">
        <v>137</v>
      </c>
      <c r="E189" s="325">
        <v>31700</v>
      </c>
      <c r="F189" s="314"/>
    </row>
    <row r="190" spans="1:6" ht="15">
      <c r="A190" s="12"/>
      <c r="B190" s="460">
        <v>900</v>
      </c>
      <c r="C190" s="287"/>
      <c r="D190" s="61" t="s">
        <v>12</v>
      </c>
      <c r="E190" s="329">
        <f>E191</f>
        <v>37144</v>
      </c>
      <c r="F190" s="314"/>
    </row>
    <row r="191" spans="1:6" ht="15">
      <c r="A191" s="12"/>
      <c r="B191" s="460"/>
      <c r="C191" s="287">
        <v>90015</v>
      </c>
      <c r="D191" s="7" t="s">
        <v>148</v>
      </c>
      <c r="E191" s="324">
        <f>E192+E193</f>
        <v>37144</v>
      </c>
      <c r="F191" s="314"/>
    </row>
    <row r="192" spans="1:6" ht="15">
      <c r="A192" s="12"/>
      <c r="B192" s="460"/>
      <c r="C192" s="330">
        <v>2010</v>
      </c>
      <c r="D192" s="108" t="s">
        <v>149</v>
      </c>
      <c r="E192" s="175">
        <v>15710</v>
      </c>
      <c r="F192" s="314"/>
    </row>
    <row r="193" spans="1:6" ht="15">
      <c r="A193" s="12"/>
      <c r="B193" s="461"/>
      <c r="C193" s="163">
        <v>6310</v>
      </c>
      <c r="D193" s="4" t="s">
        <v>150</v>
      </c>
      <c r="E193" s="176">
        <v>21434</v>
      </c>
      <c r="F193" s="314"/>
    </row>
    <row r="194" spans="1:6" ht="15">
      <c r="A194" s="12"/>
      <c r="B194" s="331" t="s">
        <v>151</v>
      </c>
      <c r="C194" s="332"/>
      <c r="D194" s="115" t="s">
        <v>152</v>
      </c>
      <c r="E194" s="333">
        <f>E174+E166+E163+E171+E190+E160</f>
        <v>2170209</v>
      </c>
      <c r="F194" s="314"/>
    </row>
    <row r="195" spans="1:6" ht="15">
      <c r="A195" s="12"/>
      <c r="B195" s="3" t="s">
        <v>24</v>
      </c>
      <c r="C195" s="3"/>
      <c r="D195" s="334"/>
      <c r="E195" s="118"/>
      <c r="F195" s="314"/>
    </row>
    <row r="196" spans="1:6" ht="15">
      <c r="A196" s="12"/>
      <c r="B196" s="120" t="s">
        <v>202</v>
      </c>
      <c r="C196" s="121" t="s">
        <v>1</v>
      </c>
      <c r="D196" s="335" t="s">
        <v>5</v>
      </c>
      <c r="E196" s="122" t="s">
        <v>6</v>
      </c>
      <c r="F196" s="314"/>
    </row>
    <row r="197" spans="1:6" ht="15">
      <c r="A197" s="8"/>
      <c r="B197" s="178">
        <v>700</v>
      </c>
      <c r="C197" s="144"/>
      <c r="D197" s="320" t="s">
        <v>59</v>
      </c>
      <c r="E197" s="179">
        <f>E198</f>
        <v>4850</v>
      </c>
      <c r="F197" s="314"/>
    </row>
    <row r="198" spans="1:6" ht="16.5">
      <c r="A198" s="13"/>
      <c r="B198" s="180">
        <v>70005</v>
      </c>
      <c r="C198" s="146"/>
      <c r="D198" s="336" t="s">
        <v>60</v>
      </c>
      <c r="E198" s="183">
        <f>E199</f>
        <v>4850</v>
      </c>
      <c r="F198" s="314"/>
    </row>
    <row r="199" spans="1:6" ht="15">
      <c r="A199" s="12"/>
      <c r="B199" s="181"/>
      <c r="C199" s="162" t="s">
        <v>54</v>
      </c>
      <c r="D199" s="337" t="s">
        <v>55</v>
      </c>
      <c r="E199" s="182">
        <v>4850</v>
      </c>
      <c r="F199" s="314"/>
    </row>
    <row r="200" spans="1:6" ht="15">
      <c r="A200" s="12"/>
      <c r="B200" s="123">
        <v>750</v>
      </c>
      <c r="C200" s="124"/>
      <c r="D200" s="338" t="s">
        <v>87</v>
      </c>
      <c r="E200" s="126">
        <f>E201</f>
        <v>125000</v>
      </c>
      <c r="F200" s="314"/>
    </row>
    <row r="201" spans="1:6" ht="15">
      <c r="A201" s="12"/>
      <c r="B201" s="127">
        <v>75011</v>
      </c>
      <c r="C201" s="124"/>
      <c r="D201" s="339" t="s">
        <v>153</v>
      </c>
      <c r="E201" s="129">
        <f>E202+E203+E204+E205+E206+E207</f>
        <v>125000</v>
      </c>
      <c r="F201" s="314"/>
    </row>
    <row r="202" spans="1:6" ht="15">
      <c r="A202" s="12"/>
      <c r="B202" s="127"/>
      <c r="C202" s="124">
        <v>4010</v>
      </c>
      <c r="D202" s="340" t="s">
        <v>154</v>
      </c>
      <c r="E202" s="130">
        <v>94000</v>
      </c>
      <c r="F202" s="314"/>
    </row>
    <row r="203" spans="1:6" ht="15">
      <c r="A203" s="12"/>
      <c r="B203" s="127" t="s">
        <v>155</v>
      </c>
      <c r="C203" s="124">
        <v>4040</v>
      </c>
      <c r="D203" s="340" t="s">
        <v>156</v>
      </c>
      <c r="E203" s="130">
        <v>7000</v>
      </c>
      <c r="F203" s="314"/>
    </row>
    <row r="204" spans="1:6" ht="15">
      <c r="A204" s="12"/>
      <c r="B204" s="127"/>
      <c r="C204" s="124">
        <v>4110</v>
      </c>
      <c r="D204" s="340" t="s">
        <v>157</v>
      </c>
      <c r="E204" s="130">
        <v>17000</v>
      </c>
      <c r="F204" s="314"/>
    </row>
    <row r="205" spans="1:6" ht="15">
      <c r="A205" s="12"/>
      <c r="B205" s="127"/>
      <c r="C205" s="124">
        <v>4120</v>
      </c>
      <c r="D205" s="340" t="s">
        <v>158</v>
      </c>
      <c r="E205" s="130">
        <v>2000</v>
      </c>
      <c r="F205" s="314"/>
    </row>
    <row r="206" spans="1:6" ht="15">
      <c r="A206" s="12"/>
      <c r="B206" s="127"/>
      <c r="C206" s="124">
        <v>4210</v>
      </c>
      <c r="D206" s="340" t="s">
        <v>159</v>
      </c>
      <c r="E206" s="130">
        <v>3000</v>
      </c>
      <c r="F206" s="314"/>
    </row>
    <row r="207" spans="1:6" ht="15">
      <c r="A207" s="12"/>
      <c r="B207" s="127"/>
      <c r="C207" s="124">
        <v>4300</v>
      </c>
      <c r="D207" s="340" t="s">
        <v>55</v>
      </c>
      <c r="E207" s="130">
        <v>2000</v>
      </c>
      <c r="F207" s="314"/>
    </row>
    <row r="208" spans="1:6" ht="15">
      <c r="A208" s="12"/>
      <c r="B208" s="149">
        <v>751</v>
      </c>
      <c r="C208" s="150"/>
      <c r="D208" s="42" t="s">
        <v>160</v>
      </c>
      <c r="E208" s="341">
        <f>E209+E213</f>
        <v>17808</v>
      </c>
      <c r="F208" s="314"/>
    </row>
    <row r="209" spans="1:6" ht="15">
      <c r="A209" s="12"/>
      <c r="B209" s="152">
        <v>75101</v>
      </c>
      <c r="C209" s="153"/>
      <c r="D209" s="342" t="s">
        <v>161</v>
      </c>
      <c r="E209" s="343">
        <f>E210+E211+E212</f>
        <v>2820</v>
      </c>
      <c r="F209" s="314"/>
    </row>
    <row r="210" spans="1:6" ht="15">
      <c r="A210" s="12"/>
      <c r="B210" s="152"/>
      <c r="C210" s="153">
        <v>4110</v>
      </c>
      <c r="D210" s="7" t="s">
        <v>157</v>
      </c>
      <c r="E210" s="344">
        <v>407</v>
      </c>
      <c r="F210" s="314"/>
    </row>
    <row r="211" spans="1:6" ht="15">
      <c r="A211" s="12"/>
      <c r="B211" s="152"/>
      <c r="C211" s="153">
        <v>4120</v>
      </c>
      <c r="D211" s="7" t="s">
        <v>162</v>
      </c>
      <c r="E211" s="344">
        <v>58</v>
      </c>
      <c r="F211" s="314"/>
    </row>
    <row r="212" spans="1:6" ht="15">
      <c r="A212" s="12"/>
      <c r="B212" s="152"/>
      <c r="C212" s="153">
        <v>4300</v>
      </c>
      <c r="D212" s="7" t="s">
        <v>55</v>
      </c>
      <c r="E212" s="344">
        <v>2355</v>
      </c>
      <c r="F212" s="314"/>
    </row>
    <row r="213" spans="1:6" ht="16.5">
      <c r="A213" s="12"/>
      <c r="B213" s="180">
        <v>75113</v>
      </c>
      <c r="C213" s="313"/>
      <c r="D213" s="355" t="s">
        <v>251</v>
      </c>
      <c r="E213" s="356">
        <f>E214+E215+E216+E217+E218</f>
        <v>14988</v>
      </c>
      <c r="F213" s="314"/>
    </row>
    <row r="214" spans="1:6" ht="15">
      <c r="A214" s="12"/>
      <c r="B214" s="180"/>
      <c r="C214" s="313">
        <v>4110</v>
      </c>
      <c r="D214" s="357" t="s">
        <v>258</v>
      </c>
      <c r="E214" s="349">
        <v>330</v>
      </c>
      <c r="F214" s="314"/>
    </row>
    <row r="215" spans="1:6" ht="15">
      <c r="A215" s="12"/>
      <c r="B215" s="180"/>
      <c r="C215" s="313">
        <v>4120</v>
      </c>
      <c r="D215" s="357" t="s">
        <v>158</v>
      </c>
      <c r="E215" s="349">
        <v>48</v>
      </c>
      <c r="F215" s="314"/>
    </row>
    <row r="216" spans="1:6" ht="15">
      <c r="A216" s="12"/>
      <c r="B216" s="180"/>
      <c r="C216" s="313">
        <v>4210</v>
      </c>
      <c r="D216" s="357" t="s">
        <v>26</v>
      </c>
      <c r="E216" s="349">
        <v>5720</v>
      </c>
      <c r="F216" s="314"/>
    </row>
    <row r="217" spans="1:6" ht="15">
      <c r="A217" s="12"/>
      <c r="B217" s="180"/>
      <c r="C217" s="313">
        <v>4300</v>
      </c>
      <c r="D217" s="357" t="s">
        <v>55</v>
      </c>
      <c r="E217" s="349">
        <v>4890</v>
      </c>
      <c r="F217" s="314"/>
    </row>
    <row r="218" spans="1:6" ht="15">
      <c r="A218" s="12"/>
      <c r="B218" s="181"/>
      <c r="C218" s="173" t="s">
        <v>115</v>
      </c>
      <c r="D218" s="358" t="s">
        <v>117</v>
      </c>
      <c r="E218" s="359">
        <v>4000</v>
      </c>
      <c r="F218" s="314"/>
    </row>
    <row r="219" spans="1:6" ht="15">
      <c r="A219" s="12"/>
      <c r="B219" s="144">
        <v>754</v>
      </c>
      <c r="C219" s="132"/>
      <c r="D219" s="363" t="s">
        <v>163</v>
      </c>
      <c r="E219" s="145">
        <f>E220</f>
        <v>10000</v>
      </c>
      <c r="F219" s="314"/>
    </row>
    <row r="220" spans="1:6" ht="15">
      <c r="A220" s="12"/>
      <c r="B220" s="146" t="s">
        <v>164</v>
      </c>
      <c r="C220" s="124"/>
      <c r="D220" s="339" t="s">
        <v>140</v>
      </c>
      <c r="E220" s="147">
        <f>E221</f>
        <v>10000</v>
      </c>
      <c r="F220" s="314"/>
    </row>
    <row r="221" spans="1:6" ht="15">
      <c r="A221" s="12"/>
      <c r="B221" s="162"/>
      <c r="C221" s="136">
        <v>6060</v>
      </c>
      <c r="D221" s="364" t="s">
        <v>165</v>
      </c>
      <c r="E221" s="365">
        <v>10000</v>
      </c>
      <c r="F221" s="314"/>
    </row>
    <row r="222" spans="1:6" ht="15">
      <c r="A222" s="12"/>
      <c r="B222" s="149" t="s">
        <v>166</v>
      </c>
      <c r="C222" s="150"/>
      <c r="D222" s="42" t="s">
        <v>107</v>
      </c>
      <c r="E222" s="341">
        <f>E223+E244+E246+E249+E251+E260+E235</f>
        <v>1975407</v>
      </c>
      <c r="F222" s="314"/>
    </row>
    <row r="223" spans="1:6" ht="15">
      <c r="A223" s="12"/>
      <c r="B223" s="152" t="s">
        <v>167</v>
      </c>
      <c r="C223" s="153"/>
      <c r="D223" s="342" t="s">
        <v>142</v>
      </c>
      <c r="E223" s="343">
        <f>E224+E225+E226+E227+E228+E229+E230+E231+E232+E233+E234</f>
        <v>303400</v>
      </c>
      <c r="F223" s="314"/>
    </row>
    <row r="224" spans="1:6" ht="15">
      <c r="A224" s="12"/>
      <c r="B224" s="152"/>
      <c r="C224" s="153">
        <v>4010</v>
      </c>
      <c r="D224" s="7" t="s">
        <v>154</v>
      </c>
      <c r="E224" s="344">
        <v>141000</v>
      </c>
      <c r="F224" s="314"/>
    </row>
    <row r="225" spans="1:6" ht="15">
      <c r="A225" s="12"/>
      <c r="B225" s="152"/>
      <c r="C225" s="153">
        <v>4040</v>
      </c>
      <c r="D225" s="7" t="s">
        <v>168</v>
      </c>
      <c r="E225" s="344">
        <v>10000</v>
      </c>
      <c r="F225" s="314"/>
    </row>
    <row r="226" spans="1:6" ht="15">
      <c r="A226" s="12"/>
      <c r="B226" s="152"/>
      <c r="C226" s="153">
        <v>4110</v>
      </c>
      <c r="D226" s="7" t="s">
        <v>157</v>
      </c>
      <c r="E226" s="344">
        <v>25000</v>
      </c>
      <c r="F226" s="314"/>
    </row>
    <row r="227" spans="1:6" ht="15">
      <c r="A227" s="12"/>
      <c r="B227" s="152"/>
      <c r="C227" s="153">
        <v>4120</v>
      </c>
      <c r="D227" s="7" t="s">
        <v>169</v>
      </c>
      <c r="E227" s="344">
        <v>4000</v>
      </c>
      <c r="F227" s="314"/>
    </row>
    <row r="228" spans="1:6" ht="15">
      <c r="A228" s="12"/>
      <c r="B228" s="152"/>
      <c r="C228" s="153">
        <v>4210</v>
      </c>
      <c r="D228" s="7" t="s">
        <v>159</v>
      </c>
      <c r="E228" s="344">
        <v>53100</v>
      </c>
      <c r="F228" s="314"/>
    </row>
    <row r="229" spans="1:6" ht="15">
      <c r="A229" s="12"/>
      <c r="B229" s="152"/>
      <c r="C229" s="153">
        <v>4260</v>
      </c>
      <c r="D229" s="7" t="s">
        <v>86</v>
      </c>
      <c r="E229" s="344">
        <v>24000</v>
      </c>
      <c r="F229" s="314"/>
    </row>
    <row r="230" spans="1:6" ht="15">
      <c r="A230" s="12"/>
      <c r="B230" s="191"/>
      <c r="C230" s="195">
        <v>4280</v>
      </c>
      <c r="D230" s="345" t="s">
        <v>116</v>
      </c>
      <c r="E230" s="200">
        <v>6000</v>
      </c>
      <c r="F230" s="314"/>
    </row>
    <row r="231" spans="1:6" ht="15">
      <c r="A231" s="12"/>
      <c r="B231" s="191"/>
      <c r="C231" s="195">
        <v>4300</v>
      </c>
      <c r="D231" s="345" t="s">
        <v>55</v>
      </c>
      <c r="E231" s="200">
        <v>27000</v>
      </c>
      <c r="F231" s="314"/>
    </row>
    <row r="232" spans="1:6" ht="15">
      <c r="A232" s="12"/>
      <c r="B232" s="191"/>
      <c r="C232" s="195">
        <v>4410</v>
      </c>
      <c r="D232" s="345" t="s">
        <v>117</v>
      </c>
      <c r="E232" s="200">
        <v>4200</v>
      </c>
      <c r="F232" s="314"/>
    </row>
    <row r="233" spans="1:6" ht="15">
      <c r="A233" s="12"/>
      <c r="B233" s="191"/>
      <c r="C233" s="195">
        <v>4430</v>
      </c>
      <c r="D233" s="345" t="s">
        <v>170</v>
      </c>
      <c r="E233" s="200">
        <v>3000</v>
      </c>
      <c r="F233" s="314"/>
    </row>
    <row r="234" spans="1:6" ht="15">
      <c r="A234" s="12"/>
      <c r="B234" s="191"/>
      <c r="C234" s="195">
        <v>4440</v>
      </c>
      <c r="D234" s="345" t="s">
        <v>171</v>
      </c>
      <c r="E234" s="200">
        <v>6100</v>
      </c>
      <c r="F234" s="314"/>
    </row>
    <row r="235" spans="1:6" ht="16.5">
      <c r="A235" s="12"/>
      <c r="B235" s="191" t="s">
        <v>187</v>
      </c>
      <c r="C235" s="346"/>
      <c r="D235" s="347" t="s">
        <v>108</v>
      </c>
      <c r="E235" s="348">
        <f>E236+E237+E238+E239+E240+E241+E243+E242</f>
        <v>947898</v>
      </c>
      <c r="F235" s="314"/>
    </row>
    <row r="236" spans="1:6" ht="15">
      <c r="A236" s="12"/>
      <c r="B236" s="191"/>
      <c r="C236" s="146" t="s">
        <v>213</v>
      </c>
      <c r="D236" s="108" t="s">
        <v>181</v>
      </c>
      <c r="E236" s="175">
        <v>906165</v>
      </c>
      <c r="F236" s="314"/>
    </row>
    <row r="237" spans="1:6" ht="15">
      <c r="A237" s="12"/>
      <c r="B237" s="191"/>
      <c r="C237" s="146" t="s">
        <v>216</v>
      </c>
      <c r="D237" s="108" t="s">
        <v>184</v>
      </c>
      <c r="E237" s="175">
        <v>17099</v>
      </c>
      <c r="F237" s="314"/>
    </row>
    <row r="238" spans="1:6" ht="15">
      <c r="A238" s="12"/>
      <c r="B238" s="191"/>
      <c r="C238" s="146" t="s">
        <v>262</v>
      </c>
      <c r="D238" s="108" t="s">
        <v>258</v>
      </c>
      <c r="E238" s="353">
        <v>2946</v>
      </c>
      <c r="F238" s="314"/>
    </row>
    <row r="239" spans="1:6" ht="15">
      <c r="A239" s="12"/>
      <c r="B239" s="191"/>
      <c r="C239" s="146" t="s">
        <v>263</v>
      </c>
      <c r="D239" s="108" t="s">
        <v>158</v>
      </c>
      <c r="E239" s="242">
        <v>419</v>
      </c>
      <c r="F239" s="314"/>
    </row>
    <row r="240" spans="1:6" ht="15">
      <c r="A240" s="12"/>
      <c r="B240" s="191"/>
      <c r="C240" s="146" t="s">
        <v>29</v>
      </c>
      <c r="D240" s="7" t="s">
        <v>26</v>
      </c>
      <c r="E240" s="175">
        <v>6569</v>
      </c>
      <c r="F240" s="314"/>
    </row>
    <row r="241" spans="1:6" ht="15">
      <c r="A241" s="12"/>
      <c r="B241" s="191"/>
      <c r="C241" s="146" t="s">
        <v>54</v>
      </c>
      <c r="D241" s="7" t="s">
        <v>55</v>
      </c>
      <c r="E241" s="175">
        <f>1000+950</f>
        <v>1950</v>
      </c>
      <c r="F241" s="314"/>
    </row>
    <row r="242" spans="1:6" ht="15">
      <c r="A242" s="12"/>
      <c r="B242" s="191"/>
      <c r="C242" s="146" t="s">
        <v>115</v>
      </c>
      <c r="D242" s="7" t="s">
        <v>117</v>
      </c>
      <c r="E242" s="175">
        <v>50</v>
      </c>
      <c r="F242" s="314"/>
    </row>
    <row r="243" spans="1:6" ht="15">
      <c r="A243" s="12"/>
      <c r="B243" s="191"/>
      <c r="C243" s="346" t="s">
        <v>112</v>
      </c>
      <c r="D243" s="187" t="s">
        <v>113</v>
      </c>
      <c r="E243" s="354">
        <f>5000+7700</f>
        <v>12700</v>
      </c>
      <c r="F243" s="314"/>
    </row>
    <row r="244" spans="1:6" ht="15">
      <c r="A244" s="12"/>
      <c r="B244" s="191" t="s">
        <v>172</v>
      </c>
      <c r="C244" s="195"/>
      <c r="D244" s="350" t="s">
        <v>173</v>
      </c>
      <c r="E244" s="203">
        <f>E245</f>
        <v>19800</v>
      </c>
      <c r="F244" s="314"/>
    </row>
    <row r="245" spans="1:6" ht="15">
      <c r="A245" s="12"/>
      <c r="B245" s="191"/>
      <c r="C245" s="195">
        <v>4130</v>
      </c>
      <c r="D245" s="345" t="s">
        <v>174</v>
      </c>
      <c r="E245" s="200">
        <f>29000-9200</f>
        <v>19800</v>
      </c>
      <c r="F245" s="314"/>
    </row>
    <row r="246" spans="1:6" ht="15">
      <c r="A246" s="12"/>
      <c r="B246" s="191" t="s">
        <v>175</v>
      </c>
      <c r="C246" s="195"/>
      <c r="D246" s="350" t="s">
        <v>176</v>
      </c>
      <c r="E246" s="203">
        <f>E247+E248</f>
        <v>453094</v>
      </c>
      <c r="F246" s="314"/>
    </row>
    <row r="247" spans="1:6" ht="15">
      <c r="A247" s="12"/>
      <c r="B247" s="191"/>
      <c r="C247" s="195">
        <v>3110</v>
      </c>
      <c r="D247" s="345" t="s">
        <v>177</v>
      </c>
      <c r="E247" s="200">
        <f>500000-34300+93394-131700</f>
        <v>427394</v>
      </c>
      <c r="F247" s="314"/>
    </row>
    <row r="248" spans="1:6" ht="15">
      <c r="A248" s="12"/>
      <c r="B248" s="191"/>
      <c r="C248" s="195">
        <v>4110</v>
      </c>
      <c r="D248" s="345" t="s">
        <v>178</v>
      </c>
      <c r="E248" s="200">
        <v>25700</v>
      </c>
      <c r="F248" s="314"/>
    </row>
    <row r="249" spans="1:6" ht="15">
      <c r="A249" s="12"/>
      <c r="B249" s="191" t="s">
        <v>179</v>
      </c>
      <c r="C249" s="195"/>
      <c r="D249" s="350" t="s">
        <v>180</v>
      </c>
      <c r="E249" s="203">
        <f>E250</f>
        <v>4515</v>
      </c>
      <c r="F249" s="314"/>
    </row>
    <row r="250" spans="1:6" ht="15">
      <c r="A250" s="12"/>
      <c r="B250" s="191"/>
      <c r="C250" s="195">
        <v>3110</v>
      </c>
      <c r="D250" s="345" t="s">
        <v>181</v>
      </c>
      <c r="E250" s="200">
        <f>15000-10485</f>
        <v>4515</v>
      </c>
      <c r="F250" s="314"/>
    </row>
    <row r="251" spans="1:6" ht="15">
      <c r="A251" s="12"/>
      <c r="B251" s="191" t="s">
        <v>182</v>
      </c>
      <c r="C251" s="195"/>
      <c r="D251" s="350" t="s">
        <v>183</v>
      </c>
      <c r="E251" s="203">
        <f>E252+E253+E254+E255+E256+E257+E258+E259</f>
        <v>215000</v>
      </c>
      <c r="F251" s="314"/>
    </row>
    <row r="252" spans="1:6" ht="15">
      <c r="A252" s="12"/>
      <c r="B252" s="191"/>
      <c r="C252" s="195">
        <v>4010</v>
      </c>
      <c r="D252" s="345" t="s">
        <v>184</v>
      </c>
      <c r="E252" s="200">
        <v>161000</v>
      </c>
      <c r="F252" s="314"/>
    </row>
    <row r="253" spans="1:6" ht="15">
      <c r="A253" s="12"/>
      <c r="B253" s="191"/>
      <c r="C253" s="195">
        <v>4040</v>
      </c>
      <c r="D253" s="345" t="s">
        <v>168</v>
      </c>
      <c r="E253" s="200">
        <v>15000</v>
      </c>
      <c r="F253" s="314"/>
    </row>
    <row r="254" spans="1:6" ht="15">
      <c r="A254" s="12"/>
      <c r="B254" s="191"/>
      <c r="C254" s="195">
        <v>4110</v>
      </c>
      <c r="D254" s="345" t="s">
        <v>157</v>
      </c>
      <c r="E254" s="200">
        <v>30000</v>
      </c>
      <c r="F254" s="314"/>
    </row>
    <row r="255" spans="1:6" ht="15">
      <c r="A255" s="12"/>
      <c r="B255" s="191"/>
      <c r="C255" s="195">
        <v>4120</v>
      </c>
      <c r="D255" s="345" t="s">
        <v>169</v>
      </c>
      <c r="E255" s="200">
        <v>4000</v>
      </c>
      <c r="F255" s="314"/>
    </row>
    <row r="256" spans="1:6" ht="15">
      <c r="A256" s="12"/>
      <c r="B256" s="191"/>
      <c r="C256" s="195">
        <v>4210</v>
      </c>
      <c r="D256" s="345" t="s">
        <v>26</v>
      </c>
      <c r="E256" s="200">
        <v>1000</v>
      </c>
      <c r="F256" s="314"/>
    </row>
    <row r="257" spans="1:6" ht="15">
      <c r="A257" s="12"/>
      <c r="B257" s="191"/>
      <c r="C257" s="195">
        <v>4260</v>
      </c>
      <c r="D257" s="345" t="s">
        <v>86</v>
      </c>
      <c r="E257" s="200">
        <v>1000</v>
      </c>
      <c r="F257" s="314"/>
    </row>
    <row r="258" spans="1:6" ht="15">
      <c r="A258" s="12"/>
      <c r="B258" s="191"/>
      <c r="C258" s="195">
        <v>4300</v>
      </c>
      <c r="D258" s="345" t="s">
        <v>55</v>
      </c>
      <c r="E258" s="200">
        <v>1000</v>
      </c>
      <c r="F258" s="314"/>
    </row>
    <row r="259" spans="1:6" ht="15">
      <c r="A259" s="12"/>
      <c r="B259" s="191"/>
      <c r="C259" s="195">
        <v>4440</v>
      </c>
      <c r="D259" s="345" t="s">
        <v>171</v>
      </c>
      <c r="E259" s="200">
        <v>2000</v>
      </c>
      <c r="F259" s="314"/>
    </row>
    <row r="260" spans="1:6" ht="15">
      <c r="A260" s="12"/>
      <c r="B260" s="191" t="s">
        <v>185</v>
      </c>
      <c r="C260" s="195"/>
      <c r="D260" s="350" t="s">
        <v>147</v>
      </c>
      <c r="E260" s="203">
        <f>E261</f>
        <v>31700</v>
      </c>
      <c r="F260" s="314"/>
    </row>
    <row r="261" spans="1:6" ht="15">
      <c r="A261" s="12"/>
      <c r="B261" s="192" t="s">
        <v>151</v>
      </c>
      <c r="C261" s="198">
        <v>3110</v>
      </c>
      <c r="D261" s="351" t="s">
        <v>181</v>
      </c>
      <c r="E261" s="204">
        <v>31700</v>
      </c>
      <c r="F261" s="314"/>
    </row>
    <row r="262" spans="1:6" ht="15">
      <c r="A262" s="12"/>
      <c r="B262" s="158" t="s">
        <v>186</v>
      </c>
      <c r="C262" s="287"/>
      <c r="D262" s="61" t="s">
        <v>12</v>
      </c>
      <c r="E262" s="329">
        <f>E263</f>
        <v>37144</v>
      </c>
      <c r="F262" s="314"/>
    </row>
    <row r="263" spans="1:6" ht="15">
      <c r="A263" s="12"/>
      <c r="B263" s="287">
        <v>90015</v>
      </c>
      <c r="C263" s="330"/>
      <c r="D263" s="7" t="s">
        <v>148</v>
      </c>
      <c r="E263" s="324">
        <f>E264+E265</f>
        <v>37144</v>
      </c>
      <c r="F263" s="314"/>
    </row>
    <row r="264" spans="1:6" ht="15">
      <c r="A264" s="12"/>
      <c r="B264" s="146"/>
      <c r="C264" s="153">
        <v>4260</v>
      </c>
      <c r="D264" s="340" t="s">
        <v>86</v>
      </c>
      <c r="E264" s="175">
        <v>15710</v>
      </c>
      <c r="F264" s="314"/>
    </row>
    <row r="265" spans="1:6" ht="15">
      <c r="A265" s="12"/>
      <c r="B265" s="162"/>
      <c r="C265" s="163">
        <v>6050</v>
      </c>
      <c r="D265" s="4" t="s">
        <v>27</v>
      </c>
      <c r="E265" s="176">
        <v>21434</v>
      </c>
      <c r="F265" s="314"/>
    </row>
    <row r="266" spans="1:6" ht="15">
      <c r="A266" s="12"/>
      <c r="B266" s="164"/>
      <c r="C266" s="165"/>
      <c r="D266" s="352" t="s">
        <v>20</v>
      </c>
      <c r="E266" s="166">
        <f>E222+E219+E208+E200+E262+E160</f>
        <v>2170209</v>
      </c>
      <c r="F266" s="314"/>
    </row>
    <row r="267" spans="1:6" ht="15">
      <c r="A267" s="12"/>
      <c r="B267" s="41"/>
      <c r="C267" s="13"/>
      <c r="D267" s="13"/>
      <c r="E267" s="247"/>
      <c r="F267" s="314"/>
    </row>
    <row r="268" spans="1:6" ht="19.5" customHeight="1">
      <c r="A268" s="437" t="s">
        <v>193</v>
      </c>
      <c r="B268" s="437"/>
      <c r="C268" s="437"/>
      <c r="D268" s="437"/>
      <c r="E268" s="437"/>
      <c r="F268" s="437"/>
    </row>
    <row r="269" spans="1:6" ht="30.75" customHeight="1">
      <c r="A269" s="450" t="s">
        <v>191</v>
      </c>
      <c r="B269" s="450"/>
      <c r="C269" s="450"/>
      <c r="D269" s="450"/>
      <c r="E269" s="450"/>
      <c r="F269" s="450"/>
    </row>
    <row r="270" spans="1:6" ht="15">
      <c r="A270" s="12" t="s">
        <v>264</v>
      </c>
      <c r="B270" s="12"/>
      <c r="C270" s="216"/>
      <c r="D270" s="18"/>
      <c r="E270" s="237"/>
      <c r="F270" s="217"/>
    </row>
    <row r="271" spans="1:6" ht="15">
      <c r="A271" s="437" t="s">
        <v>194</v>
      </c>
      <c r="B271" s="437"/>
      <c r="C271" s="437"/>
      <c r="D271" s="437"/>
      <c r="E271" s="437"/>
      <c r="F271" s="437"/>
    </row>
    <row r="272" spans="1:6" ht="29.25" customHeight="1">
      <c r="A272" s="450" t="s">
        <v>52</v>
      </c>
      <c r="B272" s="450"/>
      <c r="C272" s="450"/>
      <c r="D272" s="450"/>
      <c r="E272" s="450"/>
      <c r="F272" s="450"/>
    </row>
    <row r="273" spans="1:6" ht="29.25" customHeight="1">
      <c r="A273" s="439" t="s">
        <v>275</v>
      </c>
      <c r="B273" s="439"/>
      <c r="C273" s="439"/>
      <c r="D273" s="439"/>
      <c r="E273" s="439"/>
      <c r="F273" s="439"/>
    </row>
    <row r="274" spans="1:6" ht="28.5" customHeight="1">
      <c r="A274" s="439" t="s">
        <v>273</v>
      </c>
      <c r="B274" s="440"/>
      <c r="C274" s="440"/>
      <c r="D274" s="440"/>
      <c r="E274" s="440"/>
      <c r="F274" s="440"/>
    </row>
    <row r="275" spans="1:6" ht="17.25" customHeight="1">
      <c r="A275" s="438" t="s">
        <v>266</v>
      </c>
      <c r="B275" s="438"/>
      <c r="C275" s="438"/>
      <c r="D275" s="438"/>
      <c r="E275" s="438"/>
      <c r="F275" s="438"/>
    </row>
    <row r="276" spans="1:6" ht="17.25" customHeight="1">
      <c r="A276" s="438" t="s">
        <v>267</v>
      </c>
      <c r="B276" s="438"/>
      <c r="C276" s="438"/>
      <c r="D276" s="438"/>
      <c r="E276" s="438"/>
      <c r="F276" s="438"/>
    </row>
    <row r="277" spans="1:6" ht="42" customHeight="1">
      <c r="A277" s="439" t="s">
        <v>265</v>
      </c>
      <c r="B277" s="440"/>
      <c r="C277" s="440"/>
      <c r="D277" s="440"/>
      <c r="E277" s="440"/>
      <c r="F277" s="440"/>
    </row>
    <row r="278" spans="1:6" ht="42" customHeight="1">
      <c r="A278" s="439" t="s">
        <v>278</v>
      </c>
      <c r="B278" s="440"/>
      <c r="C278" s="440"/>
      <c r="D278" s="440"/>
      <c r="E278" s="440"/>
      <c r="F278" s="440"/>
    </row>
    <row r="279" spans="1:6" ht="15">
      <c r="A279" s="442" t="s">
        <v>268</v>
      </c>
      <c r="B279" s="442"/>
      <c r="C279" s="442"/>
      <c r="D279" s="442"/>
      <c r="E279" s="442"/>
      <c r="F279" s="442"/>
    </row>
    <row r="280" spans="1:6" ht="15">
      <c r="A280" s="443" t="s">
        <v>28</v>
      </c>
      <c r="B280" s="443"/>
      <c r="C280" s="443"/>
      <c r="D280" s="443"/>
      <c r="E280" s="443"/>
      <c r="F280" s="443"/>
    </row>
    <row r="281" spans="1:6" ht="15">
      <c r="A281" s="444" t="s">
        <v>271</v>
      </c>
      <c r="B281" s="444"/>
      <c r="C281" s="444"/>
      <c r="D281" s="444"/>
      <c r="E281" s="444"/>
      <c r="F281" s="444"/>
    </row>
    <row r="282" spans="1:6" ht="15">
      <c r="A282" s="441" t="s">
        <v>42</v>
      </c>
      <c r="B282" s="441"/>
      <c r="C282" s="441"/>
      <c r="D282" s="441"/>
      <c r="E282" s="441"/>
      <c r="F282" s="441"/>
    </row>
  </sheetData>
  <mergeCells count="39">
    <mergeCell ref="A280:F280"/>
    <mergeCell ref="A281:F281"/>
    <mergeCell ref="A282:F282"/>
    <mergeCell ref="A131:F131"/>
    <mergeCell ref="A156:F156"/>
    <mergeCell ref="C158:D158"/>
    <mergeCell ref="B163:B165"/>
    <mergeCell ref="A157:F157"/>
    <mergeCell ref="A269:F269"/>
    <mergeCell ref="B174:B189"/>
    <mergeCell ref="A275:F275"/>
    <mergeCell ref="A274:F274"/>
    <mergeCell ref="A279:F279"/>
    <mergeCell ref="A277:F277"/>
    <mergeCell ref="A276:F276"/>
    <mergeCell ref="A272:F272"/>
    <mergeCell ref="A278:F278"/>
    <mergeCell ref="A1:F1"/>
    <mergeCell ref="A2:F2"/>
    <mergeCell ref="A3:F3"/>
    <mergeCell ref="A5:F5"/>
    <mergeCell ref="A7:F7"/>
    <mergeCell ref="A10:F10"/>
    <mergeCell ref="A9:F9"/>
    <mergeCell ref="A11:D11"/>
    <mergeCell ref="A45:D45"/>
    <mergeCell ref="A89:D89"/>
    <mergeCell ref="A87:F87"/>
    <mergeCell ref="A88:F88"/>
    <mergeCell ref="B190:B193"/>
    <mergeCell ref="A273:F273"/>
    <mergeCell ref="A271:F271"/>
    <mergeCell ref="A109:F109"/>
    <mergeCell ref="A121:D121"/>
    <mergeCell ref="A127:F127"/>
    <mergeCell ref="A110:F110"/>
    <mergeCell ref="A120:F120"/>
    <mergeCell ref="B166:B168"/>
    <mergeCell ref="A268:F268"/>
  </mergeCells>
  <printOptions/>
  <pageMargins left="0.42" right="0.27" top="0.33" bottom="0.49" header="0.26" footer="0.47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52">
      <selection activeCell="A60" sqref="A60:F60"/>
    </sheetView>
  </sheetViews>
  <sheetFormatPr defaultColWidth="9.00390625" defaultRowHeight="12.75"/>
  <cols>
    <col min="1" max="1" width="5.00390625" style="2" customWidth="1"/>
    <col min="2" max="2" width="5.625" style="2" customWidth="1"/>
    <col min="3" max="3" width="5.125" style="88" customWidth="1"/>
    <col min="4" max="4" width="56.75390625" style="3" customWidth="1"/>
    <col min="5" max="5" width="12.00390625" style="248" customWidth="1"/>
    <col min="6" max="6" width="11.125" style="49" customWidth="1"/>
    <col min="7" max="7" width="10.625" style="56" bestFit="1" customWidth="1"/>
    <col min="8" max="16384" width="9.125" style="56" customWidth="1"/>
  </cols>
  <sheetData>
    <row r="1" spans="1:6" ht="15">
      <c r="A1" s="442" t="s">
        <v>298</v>
      </c>
      <c r="B1" s="442"/>
      <c r="C1" s="442"/>
      <c r="D1" s="442"/>
      <c r="E1" s="442"/>
      <c r="F1" s="442"/>
    </row>
    <row r="2" spans="1:6" ht="15.75" customHeight="1">
      <c r="A2" s="442" t="s">
        <v>0</v>
      </c>
      <c r="B2" s="442"/>
      <c r="C2" s="442"/>
      <c r="D2" s="442"/>
      <c r="E2" s="442"/>
      <c r="F2" s="442"/>
    </row>
    <row r="3" spans="1:6" ht="15">
      <c r="A3" s="442" t="s">
        <v>280</v>
      </c>
      <c r="B3" s="442"/>
      <c r="C3" s="442"/>
      <c r="D3" s="442"/>
      <c r="E3" s="442"/>
      <c r="F3" s="442"/>
    </row>
    <row r="4" spans="1:6" ht="12.75" customHeight="1">
      <c r="A4" s="119"/>
      <c r="B4" s="119"/>
      <c r="C4" s="119"/>
      <c r="D4" s="119"/>
      <c r="F4" s="119"/>
    </row>
    <row r="5" spans="1:6" ht="27" customHeight="1">
      <c r="A5" s="445" t="s">
        <v>56</v>
      </c>
      <c r="B5" s="445"/>
      <c r="C5" s="445"/>
      <c r="D5" s="445"/>
      <c r="E5" s="445"/>
      <c r="F5" s="445"/>
    </row>
    <row r="6" spans="1:6" ht="10.5" customHeight="1">
      <c r="A6" s="24"/>
      <c r="B6" s="24"/>
      <c r="C6" s="82"/>
      <c r="D6" s="24"/>
      <c r="E6" s="249"/>
      <c r="F6" s="47"/>
    </row>
    <row r="7" spans="1:6" ht="55.5" customHeight="1">
      <c r="A7" s="445" t="s">
        <v>127</v>
      </c>
      <c r="B7" s="445"/>
      <c r="C7" s="445"/>
      <c r="D7" s="445"/>
      <c r="E7" s="445"/>
      <c r="F7" s="445"/>
    </row>
    <row r="8" spans="1:6" ht="9.75" customHeight="1">
      <c r="A8" s="24"/>
      <c r="B8" s="24"/>
      <c r="C8" s="82"/>
      <c r="D8" s="24"/>
      <c r="E8" s="249"/>
      <c r="F8" s="24"/>
    </row>
    <row r="9" spans="1:6" ht="15">
      <c r="A9" s="442" t="s">
        <v>2</v>
      </c>
      <c r="B9" s="442"/>
      <c r="C9" s="442"/>
      <c r="D9" s="442"/>
      <c r="E9" s="442"/>
      <c r="F9" s="442"/>
    </row>
    <row r="10" spans="1:6" ht="13.5" customHeight="1">
      <c r="A10" s="446" t="s">
        <v>287</v>
      </c>
      <c r="B10" s="446"/>
      <c r="C10" s="446"/>
      <c r="D10" s="446"/>
      <c r="E10" s="446"/>
      <c r="F10" s="446"/>
    </row>
    <row r="11" spans="1:7" ht="15">
      <c r="A11" s="447" t="s">
        <v>7</v>
      </c>
      <c r="B11" s="447"/>
      <c r="C11" s="447"/>
      <c r="D11" s="447"/>
      <c r="E11" s="237"/>
      <c r="G11" s="57"/>
    </row>
    <row r="12" spans="1:6" ht="15">
      <c r="A12" s="4" t="s">
        <v>3</v>
      </c>
      <c r="B12" s="4" t="s">
        <v>4</v>
      </c>
      <c r="C12" s="83" t="s">
        <v>1</v>
      </c>
      <c r="D12" s="6" t="s">
        <v>5</v>
      </c>
      <c r="E12" s="238" t="s">
        <v>6</v>
      </c>
      <c r="F12" s="53"/>
    </row>
    <row r="13" spans="1:6" s="58" customFormat="1" ht="14.25">
      <c r="A13" s="42">
        <v>853</v>
      </c>
      <c r="B13" s="11"/>
      <c r="C13" s="94"/>
      <c r="D13" s="77" t="s">
        <v>282</v>
      </c>
      <c r="E13" s="239">
        <f>E14</f>
        <v>3000</v>
      </c>
      <c r="F13" s="51"/>
    </row>
    <row r="14" spans="1:5" ht="15">
      <c r="A14" s="7"/>
      <c r="B14" s="13">
        <v>85395</v>
      </c>
      <c r="C14" s="92"/>
      <c r="D14" s="74" t="s">
        <v>84</v>
      </c>
      <c r="E14" s="237">
        <f>E15</f>
        <v>3000</v>
      </c>
    </row>
    <row r="15" spans="1:5" ht="26.25">
      <c r="A15" s="9"/>
      <c r="B15" s="15"/>
      <c r="C15" s="81" t="s">
        <v>281</v>
      </c>
      <c r="D15" s="368" t="s">
        <v>283</v>
      </c>
      <c r="E15" s="238">
        <v>3000</v>
      </c>
    </row>
    <row r="16" spans="1:5" ht="15">
      <c r="A16" s="42">
        <v>926</v>
      </c>
      <c r="B16" s="11"/>
      <c r="C16" s="94"/>
      <c r="D16" s="39" t="s">
        <v>285</v>
      </c>
      <c r="E16" s="239">
        <f>E17</f>
        <v>20000</v>
      </c>
    </row>
    <row r="17" spans="1:5" ht="15">
      <c r="A17" s="7"/>
      <c r="B17" s="13">
        <v>92605</v>
      </c>
      <c r="C17" s="92"/>
      <c r="D17" s="48" t="s">
        <v>34</v>
      </c>
      <c r="E17" s="237">
        <f>E18</f>
        <v>20000</v>
      </c>
    </row>
    <row r="18" spans="1:5" ht="25.5">
      <c r="A18" s="9"/>
      <c r="B18" s="15"/>
      <c r="C18" s="81" t="s">
        <v>284</v>
      </c>
      <c r="D18" s="369" t="s">
        <v>290</v>
      </c>
      <c r="E18" s="238">
        <v>20000</v>
      </c>
    </row>
    <row r="19" spans="4:5" ht="15">
      <c r="D19" s="20" t="s">
        <v>20</v>
      </c>
      <c r="E19" s="240">
        <f>E13+E16</f>
        <v>23000</v>
      </c>
    </row>
    <row r="20" spans="1:6" ht="15">
      <c r="A20" s="447" t="s">
        <v>13</v>
      </c>
      <c r="B20" s="447"/>
      <c r="C20" s="447"/>
      <c r="D20" s="447"/>
      <c r="E20" s="237"/>
      <c r="F20" s="53"/>
    </row>
    <row r="21" spans="1:6" ht="15">
      <c r="A21" s="12" t="s">
        <v>3</v>
      </c>
      <c r="B21" s="12" t="s">
        <v>4</v>
      </c>
      <c r="C21" s="216" t="s">
        <v>1</v>
      </c>
      <c r="D21" s="18" t="s">
        <v>5</v>
      </c>
      <c r="E21" s="237" t="s">
        <v>6</v>
      </c>
      <c r="F21" s="53"/>
    </row>
    <row r="22" spans="1:6" s="366" customFormat="1" ht="15">
      <c r="A22" s="42">
        <v>853</v>
      </c>
      <c r="B22" s="11"/>
      <c r="C22" s="94"/>
      <c r="D22" s="77" t="s">
        <v>282</v>
      </c>
      <c r="E22" s="239">
        <f>E23</f>
        <v>3000</v>
      </c>
      <c r="F22" s="53"/>
    </row>
    <row r="23" spans="1:6" s="366" customFormat="1" ht="15">
      <c r="A23" s="7"/>
      <c r="B23" s="13">
        <v>85395</v>
      </c>
      <c r="C23" s="92"/>
      <c r="D23" s="74" t="s">
        <v>84</v>
      </c>
      <c r="E23" s="237">
        <f>E24+E25</f>
        <v>3000</v>
      </c>
      <c r="F23" s="53"/>
    </row>
    <row r="24" spans="1:6" s="366" customFormat="1" ht="15">
      <c r="A24" s="7"/>
      <c r="B24" s="13"/>
      <c r="C24" s="92" t="s">
        <v>54</v>
      </c>
      <c r="D24" s="74" t="s">
        <v>55</v>
      </c>
      <c r="E24" s="237">
        <v>2000</v>
      </c>
      <c r="F24" s="53"/>
    </row>
    <row r="25" spans="1:6" s="366" customFormat="1" ht="15">
      <c r="A25" s="9"/>
      <c r="B25" s="15"/>
      <c r="C25" s="81" t="s">
        <v>29</v>
      </c>
      <c r="D25" s="368" t="s">
        <v>26</v>
      </c>
      <c r="E25" s="238">
        <v>1000</v>
      </c>
      <c r="F25" s="53"/>
    </row>
    <row r="26" spans="1:6" s="367" customFormat="1" ht="14.25">
      <c r="A26" s="42">
        <v>926</v>
      </c>
      <c r="B26" s="11"/>
      <c r="C26" s="94"/>
      <c r="D26" s="39" t="s">
        <v>285</v>
      </c>
      <c r="E26" s="239">
        <f>E27</f>
        <v>20000</v>
      </c>
      <c r="F26" s="64"/>
    </row>
    <row r="27" spans="1:6" s="366" customFormat="1" ht="15">
      <c r="A27" s="7"/>
      <c r="B27" s="13">
        <v>92605</v>
      </c>
      <c r="C27" s="92"/>
      <c r="D27" s="48" t="s">
        <v>34</v>
      </c>
      <c r="E27" s="237">
        <f>E28</f>
        <v>20000</v>
      </c>
      <c r="F27" s="53"/>
    </row>
    <row r="28" spans="1:6" s="366" customFormat="1" ht="15">
      <c r="A28" s="7"/>
      <c r="B28" s="13"/>
      <c r="C28" s="92" t="s">
        <v>15</v>
      </c>
      <c r="D28" s="48" t="s">
        <v>27</v>
      </c>
      <c r="E28" s="237">
        <v>20000</v>
      </c>
      <c r="F28" s="53"/>
    </row>
    <row r="29" spans="1:6" s="366" customFormat="1" ht="15">
      <c r="A29" s="9"/>
      <c r="B29" s="15"/>
      <c r="C29" s="81"/>
      <c r="D29" s="369" t="s">
        <v>286</v>
      </c>
      <c r="E29" s="238">
        <f>E28</f>
        <v>20000</v>
      </c>
      <c r="F29" s="53"/>
    </row>
    <row r="30" spans="1:6" s="366" customFormat="1" ht="15">
      <c r="A30" s="2"/>
      <c r="B30" s="2"/>
      <c r="C30" s="88"/>
      <c r="D30" s="20" t="s">
        <v>20</v>
      </c>
      <c r="E30" s="240">
        <f>E22+E26</f>
        <v>23000</v>
      </c>
      <c r="F30" s="53"/>
    </row>
    <row r="31" spans="1:6" ht="23.25" customHeight="1">
      <c r="A31" s="437" t="s">
        <v>16</v>
      </c>
      <c r="B31" s="437"/>
      <c r="C31" s="437"/>
      <c r="D31" s="437"/>
      <c r="E31" s="437"/>
      <c r="F31" s="437"/>
    </row>
    <row r="32" spans="1:6" ht="24.75" customHeight="1">
      <c r="A32" s="449" t="s">
        <v>17</v>
      </c>
      <c r="B32" s="449"/>
      <c r="C32" s="449"/>
      <c r="D32" s="449"/>
      <c r="E32" s="449"/>
      <c r="F32" s="449"/>
    </row>
    <row r="33" spans="1:5" ht="15">
      <c r="A33" s="448" t="s">
        <v>24</v>
      </c>
      <c r="B33" s="448"/>
      <c r="C33" s="448"/>
      <c r="D33" s="448"/>
      <c r="E33" s="237"/>
    </row>
    <row r="34" spans="1:6" ht="15">
      <c r="A34" s="4" t="s">
        <v>3</v>
      </c>
      <c r="B34" s="4" t="s">
        <v>22</v>
      </c>
      <c r="C34" s="4" t="s">
        <v>1</v>
      </c>
      <c r="D34" s="6" t="s">
        <v>5</v>
      </c>
      <c r="E34" s="238" t="s">
        <v>18</v>
      </c>
      <c r="F34" s="55" t="s">
        <v>19</v>
      </c>
    </row>
    <row r="35" spans="1:6" ht="15">
      <c r="A35" s="11">
        <v>600</v>
      </c>
      <c r="B35" s="11"/>
      <c r="C35" s="94"/>
      <c r="D35" s="11" t="s">
        <v>110</v>
      </c>
      <c r="E35" s="252">
        <f>E36</f>
        <v>20000</v>
      </c>
      <c r="F35" s="78"/>
    </row>
    <row r="36" spans="1:6" ht="15">
      <c r="A36" s="13"/>
      <c r="B36" s="13">
        <v>60016</v>
      </c>
      <c r="C36" s="92"/>
      <c r="D36" s="13" t="s">
        <v>120</v>
      </c>
      <c r="E36" s="253">
        <f>E37</f>
        <v>20000</v>
      </c>
      <c r="F36" s="53"/>
    </row>
    <row r="37" spans="1:6" ht="15">
      <c r="A37" s="15"/>
      <c r="B37" s="15"/>
      <c r="C37" s="4">
        <v>4270</v>
      </c>
      <c r="D37" s="6" t="s">
        <v>122</v>
      </c>
      <c r="E37" s="360">
        <v>20000</v>
      </c>
      <c r="F37" s="55"/>
    </row>
    <row r="38" spans="1:6" s="58" customFormat="1" ht="14.25">
      <c r="A38" s="31">
        <v>757</v>
      </c>
      <c r="B38" s="8"/>
      <c r="C38" s="33"/>
      <c r="D38" s="31" t="s">
        <v>37</v>
      </c>
      <c r="E38" s="361"/>
      <c r="F38" s="64">
        <f>F39</f>
        <v>65000</v>
      </c>
    </row>
    <row r="39" spans="1:6" ht="15">
      <c r="A39" s="18"/>
      <c r="B39" s="13">
        <v>75702</v>
      </c>
      <c r="C39" s="14"/>
      <c r="D39" s="13" t="s">
        <v>38</v>
      </c>
      <c r="E39" s="253"/>
      <c r="F39" s="53">
        <f>F40</f>
        <v>65000</v>
      </c>
    </row>
    <row r="40" spans="1:6" ht="15">
      <c r="A40" s="6"/>
      <c r="B40" s="15"/>
      <c r="C40" s="16" t="s">
        <v>36</v>
      </c>
      <c r="D40" s="15" t="s">
        <v>39</v>
      </c>
      <c r="E40" s="253"/>
      <c r="F40" s="53">
        <v>65000</v>
      </c>
    </row>
    <row r="41" spans="1:6" s="58" customFormat="1" ht="14.25">
      <c r="A41" s="17">
        <v>801</v>
      </c>
      <c r="B41" s="11"/>
      <c r="C41" s="10"/>
      <c r="D41" s="17" t="s">
        <v>14</v>
      </c>
      <c r="E41" s="254">
        <f>E42</f>
        <v>80000</v>
      </c>
      <c r="F41" s="67"/>
    </row>
    <row r="42" spans="1:6" ht="15">
      <c r="A42" s="18"/>
      <c r="B42" s="13">
        <v>80101</v>
      </c>
      <c r="C42" s="12"/>
      <c r="D42" s="18" t="s">
        <v>30</v>
      </c>
      <c r="E42" s="255">
        <f>E43</f>
        <v>80000</v>
      </c>
      <c r="F42" s="35"/>
    </row>
    <row r="43" spans="1:6" ht="15">
      <c r="A43" s="18"/>
      <c r="B43" s="13"/>
      <c r="C43" s="12">
        <v>6050</v>
      </c>
      <c r="D43" s="40" t="s">
        <v>27</v>
      </c>
      <c r="E43" s="255">
        <f>30000+50000</f>
        <v>80000</v>
      </c>
      <c r="F43" s="35"/>
    </row>
    <row r="44" spans="1:6" ht="15">
      <c r="A44" s="18"/>
      <c r="B44" s="13"/>
      <c r="C44" s="12"/>
      <c r="D44" s="229" t="s">
        <v>288</v>
      </c>
      <c r="E44" s="255">
        <v>30000</v>
      </c>
      <c r="F44" s="35"/>
    </row>
    <row r="45" spans="1:6" ht="15">
      <c r="A45" s="6"/>
      <c r="B45" s="15"/>
      <c r="C45" s="4"/>
      <c r="D45" s="19" t="s">
        <v>217</v>
      </c>
      <c r="E45" s="256">
        <v>50000</v>
      </c>
      <c r="F45" s="37"/>
    </row>
    <row r="46" spans="1:6" s="58" customFormat="1" ht="14.25">
      <c r="A46" s="17">
        <v>852</v>
      </c>
      <c r="B46" s="11"/>
      <c r="C46" s="10"/>
      <c r="D46" s="245" t="s">
        <v>292</v>
      </c>
      <c r="E46" s="254"/>
      <c r="F46" s="67">
        <f>F47</f>
        <v>50000</v>
      </c>
    </row>
    <row r="47" spans="1:6" ht="15">
      <c r="A47" s="18"/>
      <c r="B47" s="13">
        <v>85215</v>
      </c>
      <c r="C47" s="12"/>
      <c r="D47" s="229" t="s">
        <v>218</v>
      </c>
      <c r="E47" s="255"/>
      <c r="F47" s="35">
        <f>F48</f>
        <v>50000</v>
      </c>
    </row>
    <row r="48" spans="1:6" ht="15">
      <c r="A48" s="6"/>
      <c r="B48" s="15"/>
      <c r="C48" s="4">
        <v>3110</v>
      </c>
      <c r="D48" s="19" t="s">
        <v>181</v>
      </c>
      <c r="E48" s="256"/>
      <c r="F48" s="37">
        <v>50000</v>
      </c>
    </row>
    <row r="49" spans="1:6" s="58" customFormat="1" ht="14.25">
      <c r="A49" s="10">
        <v>921</v>
      </c>
      <c r="B49" s="11"/>
      <c r="C49" s="94"/>
      <c r="D49" s="11" t="s">
        <v>123</v>
      </c>
      <c r="E49" s="254">
        <f>E50</f>
        <v>5000</v>
      </c>
      <c r="F49" s="67"/>
    </row>
    <row r="50" spans="1:6" ht="15">
      <c r="A50" s="12"/>
      <c r="B50" s="13">
        <v>92109</v>
      </c>
      <c r="C50" s="92"/>
      <c r="D50" s="13" t="s">
        <v>256</v>
      </c>
      <c r="E50" s="255">
        <f>E51</f>
        <v>5000</v>
      </c>
      <c r="F50" s="35"/>
    </row>
    <row r="51" spans="1:6" ht="15">
      <c r="A51" s="4"/>
      <c r="B51" s="15"/>
      <c r="C51" s="81" t="s">
        <v>125</v>
      </c>
      <c r="D51" s="15" t="s">
        <v>126</v>
      </c>
      <c r="E51" s="256">
        <v>5000</v>
      </c>
      <c r="F51" s="37"/>
    </row>
    <row r="52" spans="1:6" s="244" customFormat="1" ht="14.25">
      <c r="A52" s="11">
        <v>926</v>
      </c>
      <c r="B52" s="11"/>
      <c r="C52" s="94"/>
      <c r="D52" s="39" t="s">
        <v>285</v>
      </c>
      <c r="E52" s="246">
        <f>E53</f>
        <v>10000</v>
      </c>
      <c r="F52" s="73"/>
    </row>
    <row r="53" spans="1:6" ht="15">
      <c r="A53" s="7"/>
      <c r="B53" s="13">
        <v>92605</v>
      </c>
      <c r="C53" s="92"/>
      <c r="D53" s="48" t="s">
        <v>34</v>
      </c>
      <c r="E53" s="255">
        <f>E54</f>
        <v>10000</v>
      </c>
      <c r="F53" s="35"/>
    </row>
    <row r="54" spans="1:6" ht="15">
      <c r="A54" s="7"/>
      <c r="B54" s="13"/>
      <c r="C54" s="92" t="s">
        <v>15</v>
      </c>
      <c r="D54" s="48" t="s">
        <v>27</v>
      </c>
      <c r="E54" s="255">
        <v>10000</v>
      </c>
      <c r="F54" s="35"/>
    </row>
    <row r="55" spans="1:6" ht="15">
      <c r="A55" s="9"/>
      <c r="B55" s="15"/>
      <c r="C55" s="81"/>
      <c r="D55" s="15" t="s">
        <v>289</v>
      </c>
      <c r="E55" s="256">
        <v>10000</v>
      </c>
      <c r="F55" s="370"/>
    </row>
    <row r="56" spans="1:6" ht="15">
      <c r="A56" s="12"/>
      <c r="B56" s="13"/>
      <c r="C56" s="12"/>
      <c r="D56" s="229"/>
      <c r="E56" s="255">
        <f>E35+E41+E52+E49</f>
        <v>115000</v>
      </c>
      <c r="F56" s="255">
        <f>F38+F46</f>
        <v>115000</v>
      </c>
    </row>
    <row r="57" spans="1:6" ht="15">
      <c r="A57" s="462" t="s">
        <v>21</v>
      </c>
      <c r="B57" s="462"/>
      <c r="C57" s="462"/>
      <c r="D57" s="462"/>
      <c r="E57" s="462"/>
      <c r="F57" s="462"/>
    </row>
    <row r="58" spans="1:6" ht="29.25" customHeight="1">
      <c r="A58" s="450" t="s">
        <v>52</v>
      </c>
      <c r="B58" s="450"/>
      <c r="C58" s="450"/>
      <c r="D58" s="450"/>
      <c r="E58" s="450"/>
      <c r="F58" s="450"/>
    </row>
    <row r="59" spans="1:6" ht="44.25" customHeight="1">
      <c r="A59" s="439" t="s">
        <v>293</v>
      </c>
      <c r="B59" s="439"/>
      <c r="C59" s="439"/>
      <c r="D59" s="439"/>
      <c r="E59" s="439"/>
      <c r="F59" s="439"/>
    </row>
    <row r="60" spans="1:6" ht="16.5" customHeight="1">
      <c r="A60" s="438" t="s">
        <v>299</v>
      </c>
      <c r="B60" s="438"/>
      <c r="C60" s="438"/>
      <c r="D60" s="438"/>
      <c r="E60" s="438"/>
      <c r="F60" s="438"/>
    </row>
    <row r="61" spans="1:6" ht="17.25" customHeight="1">
      <c r="A61" s="438" t="s">
        <v>294</v>
      </c>
      <c r="B61" s="438"/>
      <c r="C61" s="438"/>
      <c r="D61" s="438"/>
      <c r="E61" s="438"/>
      <c r="F61" s="438"/>
    </row>
    <row r="62" spans="1:6" ht="43.5" customHeight="1">
      <c r="A62" s="439" t="s">
        <v>291</v>
      </c>
      <c r="B62" s="451"/>
      <c r="C62" s="451"/>
      <c r="D62" s="451"/>
      <c r="E62" s="451"/>
      <c r="F62" s="451"/>
    </row>
    <row r="63" spans="1:6" ht="15">
      <c r="A63" s="442" t="s">
        <v>23</v>
      </c>
      <c r="B63" s="442"/>
      <c r="C63" s="442"/>
      <c r="D63" s="442"/>
      <c r="E63" s="442"/>
      <c r="F63" s="442"/>
    </row>
    <row r="64" spans="1:6" ht="28.5" customHeight="1">
      <c r="A64" s="450" t="s">
        <v>296</v>
      </c>
      <c r="B64" s="450"/>
      <c r="C64" s="450"/>
      <c r="D64" s="450"/>
      <c r="E64" s="450"/>
      <c r="F64" s="450"/>
    </row>
    <row r="65" spans="3:6" ht="15">
      <c r="C65" s="119"/>
      <c r="D65" s="22" t="s">
        <v>24</v>
      </c>
      <c r="E65" s="295"/>
      <c r="F65" s="1"/>
    </row>
    <row r="66" spans="3:6" ht="15">
      <c r="C66" s="119"/>
      <c r="D66" s="296" t="s">
        <v>237</v>
      </c>
      <c r="E66" s="297" t="s">
        <v>221</v>
      </c>
      <c r="F66" s="1"/>
    </row>
    <row r="67" spans="3:6" ht="15">
      <c r="C67" s="119"/>
      <c r="D67" s="280" t="s">
        <v>238</v>
      </c>
      <c r="E67" s="298"/>
      <c r="F67" s="1"/>
    </row>
    <row r="68" spans="3:6" ht="15">
      <c r="C68" s="119"/>
      <c r="D68" s="159" t="s">
        <v>240</v>
      </c>
      <c r="E68" s="299">
        <v>640</v>
      </c>
      <c r="F68" s="1"/>
    </row>
    <row r="69" spans="3:6" ht="15">
      <c r="C69" s="119"/>
      <c r="D69" s="177" t="s">
        <v>239</v>
      </c>
      <c r="E69" s="302"/>
      <c r="F69" s="1"/>
    </row>
    <row r="70" spans="3:6" ht="15">
      <c r="C70" s="119"/>
      <c r="D70" s="108"/>
      <c r="E70" s="362"/>
      <c r="F70" s="1"/>
    </row>
    <row r="71" spans="1:6" ht="15">
      <c r="A71" s="442" t="s">
        <v>25</v>
      </c>
      <c r="B71" s="442"/>
      <c r="C71" s="442"/>
      <c r="D71" s="442"/>
      <c r="E71" s="442"/>
      <c r="F71" s="442"/>
    </row>
    <row r="72" spans="1:6" ht="28.5" customHeight="1">
      <c r="A72" s="450" t="s">
        <v>191</v>
      </c>
      <c r="B72" s="450"/>
      <c r="C72" s="450"/>
      <c r="D72" s="450"/>
      <c r="E72" s="450"/>
      <c r="F72" s="450"/>
    </row>
    <row r="73" spans="1:6" ht="15">
      <c r="A73" s="12" t="s">
        <v>297</v>
      </c>
      <c r="B73" s="12"/>
      <c r="C73" s="216"/>
      <c r="D73" s="18"/>
      <c r="E73" s="237"/>
      <c r="F73" s="217"/>
    </row>
    <row r="74" spans="1:6" ht="15">
      <c r="A74" s="119"/>
      <c r="B74" s="119"/>
      <c r="C74" s="119"/>
      <c r="D74" s="119"/>
      <c r="E74" s="119"/>
      <c r="F74" s="119"/>
    </row>
    <row r="75" spans="1:6" ht="15">
      <c r="A75" s="442" t="s">
        <v>63</v>
      </c>
      <c r="B75" s="442"/>
      <c r="C75" s="442"/>
      <c r="D75" s="442"/>
      <c r="E75" s="442"/>
      <c r="F75" s="442"/>
    </row>
    <row r="76" spans="1:6" ht="15">
      <c r="A76" s="443" t="s">
        <v>28</v>
      </c>
      <c r="B76" s="443"/>
      <c r="C76" s="443"/>
      <c r="D76" s="443"/>
      <c r="E76" s="443"/>
      <c r="F76" s="443"/>
    </row>
    <row r="77" spans="1:6" ht="15">
      <c r="A77" s="444" t="s">
        <v>193</v>
      </c>
      <c r="B77" s="444"/>
      <c r="C77" s="444"/>
      <c r="D77" s="444"/>
      <c r="E77" s="444"/>
      <c r="F77" s="444"/>
    </row>
    <row r="78" spans="1:6" ht="15">
      <c r="A78" s="441" t="s">
        <v>42</v>
      </c>
      <c r="B78" s="441"/>
      <c r="C78" s="441"/>
      <c r="D78" s="441"/>
      <c r="E78" s="441"/>
      <c r="F78" s="441"/>
    </row>
  </sheetData>
  <mergeCells count="26">
    <mergeCell ref="A72:F72"/>
    <mergeCell ref="A71:F71"/>
    <mergeCell ref="A33:D33"/>
    <mergeCell ref="A31:F31"/>
    <mergeCell ref="A32:F32"/>
    <mergeCell ref="A59:F59"/>
    <mergeCell ref="A57:F57"/>
    <mergeCell ref="A58:F58"/>
    <mergeCell ref="A1:F1"/>
    <mergeCell ref="A2:F2"/>
    <mergeCell ref="A3:F3"/>
    <mergeCell ref="A5:F5"/>
    <mergeCell ref="A7:F7"/>
    <mergeCell ref="A10:F10"/>
    <mergeCell ref="A9:F9"/>
    <mergeCell ref="A11:D11"/>
    <mergeCell ref="A20:D20"/>
    <mergeCell ref="A76:F76"/>
    <mergeCell ref="A77:F77"/>
    <mergeCell ref="A78:F78"/>
    <mergeCell ref="A62:F62"/>
    <mergeCell ref="A63:F63"/>
    <mergeCell ref="A64:F64"/>
    <mergeCell ref="A75:F75"/>
    <mergeCell ref="A60:F60"/>
    <mergeCell ref="A61:F61"/>
  </mergeCells>
  <printOptions/>
  <pageMargins left="0.42" right="0.27" top="0.33" bottom="0.49" header="0.26" footer="0.47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9"/>
  <sheetViews>
    <sheetView workbookViewId="0" topLeftCell="A100">
      <selection activeCell="D29" sqref="D29"/>
    </sheetView>
  </sheetViews>
  <sheetFormatPr defaultColWidth="9.00390625" defaultRowHeight="13.5" customHeight="1"/>
  <cols>
    <col min="1" max="1" width="5.00390625" style="2" customWidth="1"/>
    <col min="2" max="2" width="5.625" style="2" customWidth="1"/>
    <col min="3" max="3" width="5.125" style="384" customWidth="1"/>
    <col min="4" max="4" width="56.75390625" style="3" customWidth="1"/>
    <col min="5" max="5" width="12.00390625" style="248" customWidth="1"/>
    <col min="6" max="6" width="11.125" style="49" customWidth="1"/>
    <col min="7" max="7" width="10.625" style="56" bestFit="1" customWidth="1"/>
    <col min="8" max="16384" width="9.125" style="56" customWidth="1"/>
  </cols>
  <sheetData>
    <row r="1" spans="1:6" ht="13.5" customHeight="1">
      <c r="A1" s="442" t="s">
        <v>342</v>
      </c>
      <c r="B1" s="442"/>
      <c r="C1" s="442"/>
      <c r="D1" s="442"/>
      <c r="E1" s="442"/>
      <c r="F1" s="442"/>
    </row>
    <row r="2" spans="1:6" ht="13.5" customHeight="1">
      <c r="A2" s="442" t="s">
        <v>0</v>
      </c>
      <c r="B2" s="442"/>
      <c r="C2" s="442"/>
      <c r="D2" s="442"/>
      <c r="E2" s="442"/>
      <c r="F2" s="442"/>
    </row>
    <row r="3" spans="1:6" ht="13.5" customHeight="1">
      <c r="A3" s="442" t="s">
        <v>300</v>
      </c>
      <c r="B3" s="442"/>
      <c r="C3" s="442"/>
      <c r="D3" s="442"/>
      <c r="E3" s="442"/>
      <c r="F3" s="442"/>
    </row>
    <row r="4" spans="1:6" ht="13.5" customHeight="1">
      <c r="A4" s="119"/>
      <c r="B4" s="119"/>
      <c r="C4" s="3"/>
      <c r="D4" s="119"/>
      <c r="F4" s="119"/>
    </row>
    <row r="5" spans="1:6" ht="30" customHeight="1">
      <c r="A5" s="473" t="s">
        <v>56</v>
      </c>
      <c r="B5" s="473"/>
      <c r="C5" s="473"/>
      <c r="D5" s="473"/>
      <c r="E5" s="473"/>
      <c r="F5" s="473"/>
    </row>
    <row r="6" spans="1:6" ht="15" customHeight="1">
      <c r="A6" s="24"/>
      <c r="B6" s="24"/>
      <c r="C6" s="376"/>
      <c r="D6" s="24"/>
      <c r="E6" s="249"/>
      <c r="F6" s="47"/>
    </row>
    <row r="7" spans="1:6" ht="54" customHeight="1">
      <c r="A7" s="445" t="s">
        <v>127</v>
      </c>
      <c r="B7" s="445"/>
      <c r="C7" s="445"/>
      <c r="D7" s="445"/>
      <c r="E7" s="445"/>
      <c r="F7" s="445"/>
    </row>
    <row r="8" spans="1:6" ht="13.5" customHeight="1">
      <c r="A8" s="24"/>
      <c r="B8" s="24"/>
      <c r="C8" s="376"/>
      <c r="D8" s="24"/>
      <c r="E8" s="249"/>
      <c r="F8" s="24"/>
    </row>
    <row r="9" spans="1:6" ht="13.5" customHeight="1">
      <c r="A9" s="442" t="s">
        <v>2</v>
      </c>
      <c r="B9" s="442"/>
      <c r="C9" s="442"/>
      <c r="D9" s="442"/>
      <c r="E9" s="442"/>
      <c r="F9" s="442"/>
    </row>
    <row r="10" spans="1:6" ht="13.5" customHeight="1">
      <c r="A10" s="446" t="s">
        <v>337</v>
      </c>
      <c r="B10" s="446"/>
      <c r="C10" s="446"/>
      <c r="D10" s="446"/>
      <c r="E10" s="446"/>
      <c r="F10" s="446"/>
    </row>
    <row r="11" spans="1:7" ht="13.5" customHeight="1">
      <c r="A11" s="447" t="s">
        <v>7</v>
      </c>
      <c r="B11" s="447"/>
      <c r="C11" s="447"/>
      <c r="D11" s="447"/>
      <c r="E11" s="237"/>
      <c r="G11" s="57"/>
    </row>
    <row r="12" spans="1:6" ht="13.5" customHeight="1">
      <c r="A12" s="4" t="s">
        <v>3</v>
      </c>
      <c r="B12" s="4" t="s">
        <v>4</v>
      </c>
      <c r="C12" s="382" t="s">
        <v>1</v>
      </c>
      <c r="D12" s="6" t="s">
        <v>5</v>
      </c>
      <c r="E12" s="238" t="s">
        <v>6</v>
      </c>
      <c r="F12" s="53"/>
    </row>
    <row r="13" spans="1:6" s="58" customFormat="1" ht="13.5" customHeight="1">
      <c r="A13" s="371" t="s">
        <v>99</v>
      </c>
      <c r="B13" s="371"/>
      <c r="C13" s="383"/>
      <c r="D13" s="17" t="s">
        <v>102</v>
      </c>
      <c r="E13" s="239">
        <f>E14</f>
        <v>14000</v>
      </c>
      <c r="F13" s="64"/>
    </row>
    <row r="14" spans="1:6" ht="13.5" customHeight="1">
      <c r="A14" s="216"/>
      <c r="B14" s="216" t="s">
        <v>100</v>
      </c>
      <c r="C14" s="381"/>
      <c r="D14" s="18" t="s">
        <v>103</v>
      </c>
      <c r="E14" s="237">
        <f>E15</f>
        <v>14000</v>
      </c>
      <c r="F14" s="53"/>
    </row>
    <row r="15" spans="1:6" ht="13.5" customHeight="1">
      <c r="A15" s="12"/>
      <c r="B15" s="12"/>
      <c r="C15" s="381" t="s">
        <v>101</v>
      </c>
      <c r="D15" s="18" t="s">
        <v>316</v>
      </c>
      <c r="E15" s="237">
        <v>14000</v>
      </c>
      <c r="F15" s="53"/>
    </row>
    <row r="16" spans="1:6" s="58" customFormat="1" ht="13.5" customHeight="1">
      <c r="A16" s="10">
        <v>801</v>
      </c>
      <c r="B16" s="10"/>
      <c r="C16" s="383"/>
      <c r="D16" s="17" t="s">
        <v>14</v>
      </c>
      <c r="E16" s="239">
        <f>E17</f>
        <v>22212</v>
      </c>
      <c r="F16" s="64"/>
    </row>
    <row r="17" spans="1:6" ht="13.5" customHeight="1">
      <c r="A17" s="12"/>
      <c r="B17" s="12">
        <v>80101</v>
      </c>
      <c r="C17" s="381"/>
      <c r="D17" s="18" t="s">
        <v>30</v>
      </c>
      <c r="E17" s="237">
        <f>E18+E19</f>
        <v>22212</v>
      </c>
      <c r="F17" s="53"/>
    </row>
    <row r="18" spans="1:6" ht="13.5" customHeight="1">
      <c r="A18" s="12"/>
      <c r="B18" s="12"/>
      <c r="C18" s="381" t="s">
        <v>201</v>
      </c>
      <c r="D18" s="18" t="s">
        <v>205</v>
      </c>
      <c r="E18" s="237">
        <v>1612</v>
      </c>
      <c r="F18" s="53"/>
    </row>
    <row r="19" spans="1:6" ht="13.5" customHeight="1">
      <c r="A19" s="4"/>
      <c r="B19" s="4"/>
      <c r="C19" s="382" t="s">
        <v>211</v>
      </c>
      <c r="D19" s="6" t="s">
        <v>317</v>
      </c>
      <c r="E19" s="238">
        <f>15000+5600</f>
        <v>20600</v>
      </c>
      <c r="F19" s="53"/>
    </row>
    <row r="20" spans="1:6" ht="13.5" customHeight="1">
      <c r="A20" s="42">
        <v>758</v>
      </c>
      <c r="B20" s="25"/>
      <c r="C20" s="43"/>
      <c r="D20" s="11" t="s">
        <v>9</v>
      </c>
      <c r="E20" s="239">
        <f>E21</f>
        <v>85603</v>
      </c>
      <c r="F20" s="53"/>
    </row>
    <row r="21" spans="1:6" ht="13.5" customHeight="1">
      <c r="A21" s="7"/>
      <c r="B21" s="13">
        <v>75801</v>
      </c>
      <c r="C21" s="41"/>
      <c r="D21" s="13" t="s">
        <v>10</v>
      </c>
      <c r="E21" s="237">
        <f>E22</f>
        <v>85603</v>
      </c>
      <c r="F21" s="53"/>
    </row>
    <row r="22" spans="1:6" ht="13.5" customHeight="1">
      <c r="A22" s="9"/>
      <c r="B22" s="15"/>
      <c r="C22" s="44" t="s">
        <v>50</v>
      </c>
      <c r="D22" s="15" t="s">
        <v>11</v>
      </c>
      <c r="E22" s="238">
        <v>85603</v>
      </c>
      <c r="F22" s="53"/>
    </row>
    <row r="23" spans="1:6" s="58" customFormat="1" ht="13.5" customHeight="1">
      <c r="A23" s="61">
        <v>921</v>
      </c>
      <c r="B23" s="8"/>
      <c r="C23" s="379"/>
      <c r="D23" s="8" t="s">
        <v>123</v>
      </c>
      <c r="E23" s="241">
        <f>E24</f>
        <v>16000</v>
      </c>
      <c r="F23" s="64"/>
    </row>
    <row r="24" spans="1:6" ht="13.5" customHeight="1">
      <c r="A24" s="7"/>
      <c r="B24" s="13">
        <v>92120</v>
      </c>
      <c r="C24" s="41"/>
      <c r="D24" s="13" t="s">
        <v>323</v>
      </c>
      <c r="E24" s="237">
        <f>E25</f>
        <v>16000</v>
      </c>
      <c r="F24" s="53"/>
    </row>
    <row r="25" spans="1:6" ht="25.5" customHeight="1">
      <c r="A25" s="7"/>
      <c r="B25" s="13"/>
      <c r="C25" s="41" t="s">
        <v>322</v>
      </c>
      <c r="D25" s="13" t="s">
        <v>338</v>
      </c>
      <c r="E25" s="237">
        <v>16000</v>
      </c>
      <c r="F25" s="53"/>
    </row>
    <row r="26" spans="1:5" ht="13.5" customHeight="1">
      <c r="A26" s="42">
        <v>926</v>
      </c>
      <c r="B26" s="11"/>
      <c r="C26" s="72"/>
      <c r="D26" s="39" t="s">
        <v>285</v>
      </c>
      <c r="E26" s="239">
        <f>E27</f>
        <v>34700</v>
      </c>
    </row>
    <row r="27" spans="1:5" ht="13.5" customHeight="1">
      <c r="A27" s="7"/>
      <c r="B27" s="13">
        <v>92605</v>
      </c>
      <c r="C27" s="41"/>
      <c r="D27" s="48" t="s">
        <v>34</v>
      </c>
      <c r="E27" s="237">
        <f>E28+E29</f>
        <v>34700</v>
      </c>
    </row>
    <row r="28" spans="1:5" ht="13.5" customHeight="1">
      <c r="A28" s="7"/>
      <c r="B28" s="13"/>
      <c r="C28" s="41" t="s">
        <v>46</v>
      </c>
      <c r="D28" s="380" t="s">
        <v>31</v>
      </c>
      <c r="E28" s="237">
        <v>4700</v>
      </c>
    </row>
    <row r="29" spans="1:5" ht="26.25" customHeight="1">
      <c r="A29" s="9"/>
      <c r="B29" s="15"/>
      <c r="C29" s="44" t="s">
        <v>284</v>
      </c>
      <c r="D29" s="369" t="s">
        <v>290</v>
      </c>
      <c r="E29" s="238">
        <v>30000</v>
      </c>
    </row>
    <row r="30" spans="4:5" ht="13.5" customHeight="1">
      <c r="D30" s="374" t="s">
        <v>20</v>
      </c>
      <c r="E30" s="240">
        <f>E13+E16+E20+E26+E23</f>
        <v>172515</v>
      </c>
    </row>
    <row r="31" spans="1:6" ht="13.5" customHeight="1">
      <c r="A31" s="447" t="s">
        <v>13</v>
      </c>
      <c r="B31" s="447"/>
      <c r="C31" s="447"/>
      <c r="D31" s="447"/>
      <c r="E31" s="237"/>
      <c r="F31" s="53"/>
    </row>
    <row r="32" spans="1:6" ht="13.5" customHeight="1">
      <c r="A32" s="12" t="s">
        <v>3</v>
      </c>
      <c r="B32" s="12" t="s">
        <v>4</v>
      </c>
      <c r="C32" s="381" t="s">
        <v>1</v>
      </c>
      <c r="D32" s="18" t="s">
        <v>5</v>
      </c>
      <c r="E32" s="237" t="s">
        <v>6</v>
      </c>
      <c r="F32" s="53"/>
    </row>
    <row r="33" spans="1:6" ht="13.5" customHeight="1">
      <c r="A33" s="371" t="s">
        <v>99</v>
      </c>
      <c r="B33" s="371"/>
      <c r="C33" s="383"/>
      <c r="D33" s="17" t="s">
        <v>102</v>
      </c>
      <c r="E33" s="239">
        <f>E34</f>
        <v>2900</v>
      </c>
      <c r="F33" s="53"/>
    </row>
    <row r="34" spans="1:6" ht="13.5" customHeight="1">
      <c r="A34" s="216"/>
      <c r="B34" s="216" t="s">
        <v>100</v>
      </c>
      <c r="C34" s="381"/>
      <c r="D34" s="18" t="s">
        <v>103</v>
      </c>
      <c r="E34" s="237">
        <f>E35</f>
        <v>2900</v>
      </c>
      <c r="F34" s="53"/>
    </row>
    <row r="35" spans="1:6" ht="13.5" customHeight="1">
      <c r="A35" s="4"/>
      <c r="B35" s="4"/>
      <c r="C35" s="382" t="s">
        <v>54</v>
      </c>
      <c r="D35" s="6" t="s">
        <v>55</v>
      </c>
      <c r="E35" s="238">
        <v>2900</v>
      </c>
      <c r="F35" s="53"/>
    </row>
    <row r="36" spans="1:6" ht="13.5" customHeight="1">
      <c r="A36" s="42">
        <v>801</v>
      </c>
      <c r="B36" s="25"/>
      <c r="C36" s="43"/>
      <c r="D36" s="17" t="s">
        <v>14</v>
      </c>
      <c r="E36" s="239">
        <f>E37</f>
        <v>118915</v>
      </c>
      <c r="F36" s="53"/>
    </row>
    <row r="37" spans="1:6" ht="13.5" customHeight="1">
      <c r="A37" s="7"/>
      <c r="B37" s="13">
        <v>80101</v>
      </c>
      <c r="C37" s="41"/>
      <c r="D37" s="18" t="s">
        <v>30</v>
      </c>
      <c r="E37" s="237">
        <f>E38+E39+E40</f>
        <v>118915</v>
      </c>
      <c r="F37" s="53"/>
    </row>
    <row r="38" spans="1:6" ht="13.5" customHeight="1">
      <c r="A38" s="7"/>
      <c r="B38" s="13"/>
      <c r="C38" s="41" t="s">
        <v>29</v>
      </c>
      <c r="D38" s="18" t="s">
        <v>26</v>
      </c>
      <c r="E38" s="237">
        <v>5600</v>
      </c>
      <c r="F38" s="53"/>
    </row>
    <row r="39" spans="1:6" ht="13.5" customHeight="1">
      <c r="A39" s="7"/>
      <c r="B39" s="13"/>
      <c r="C39" s="41" t="s">
        <v>54</v>
      </c>
      <c r="D39" s="18" t="s">
        <v>55</v>
      </c>
      <c r="E39" s="237">
        <v>15000</v>
      </c>
      <c r="F39" s="53"/>
    </row>
    <row r="40" spans="1:6" ht="13.5" customHeight="1">
      <c r="A40" s="7"/>
      <c r="B40" s="13"/>
      <c r="C40" s="41" t="s">
        <v>250</v>
      </c>
      <c r="D40" s="18" t="s">
        <v>122</v>
      </c>
      <c r="E40" s="237">
        <f>E41+E43+E42</f>
        <v>98315</v>
      </c>
      <c r="F40" s="53"/>
    </row>
    <row r="41" spans="1:6" ht="13.5" customHeight="1">
      <c r="A41" s="7"/>
      <c r="B41" s="13"/>
      <c r="C41" s="41"/>
      <c r="D41" s="18" t="s">
        <v>301</v>
      </c>
      <c r="E41" s="237">
        <v>85603</v>
      </c>
      <c r="F41" s="53"/>
    </row>
    <row r="42" spans="1:6" ht="13.5" customHeight="1">
      <c r="A42" s="7"/>
      <c r="B42" s="13"/>
      <c r="C42" s="41"/>
      <c r="D42" s="18" t="s">
        <v>303</v>
      </c>
      <c r="E42" s="237">
        <v>11100</v>
      </c>
      <c r="F42" s="53"/>
    </row>
    <row r="43" spans="1:6" ht="13.5" customHeight="1">
      <c r="A43" s="9"/>
      <c r="B43" s="15"/>
      <c r="C43" s="44"/>
      <c r="D43" s="6" t="s">
        <v>302</v>
      </c>
      <c r="E43" s="238">
        <v>1612</v>
      </c>
      <c r="F43" s="53"/>
    </row>
    <row r="44" spans="1:6" ht="13.5" customHeight="1">
      <c r="A44" s="61">
        <v>921</v>
      </c>
      <c r="B44" s="8"/>
      <c r="C44" s="379"/>
      <c r="D44" s="8" t="s">
        <v>123</v>
      </c>
      <c r="E44" s="241">
        <f>E45</f>
        <v>16000</v>
      </c>
      <c r="F44" s="53"/>
    </row>
    <row r="45" spans="1:6" ht="13.5" customHeight="1">
      <c r="A45" s="7"/>
      <c r="B45" s="13">
        <v>92120</v>
      </c>
      <c r="C45" s="41"/>
      <c r="D45" s="13" t="s">
        <v>323</v>
      </c>
      <c r="E45" s="237">
        <f>E46+E47</f>
        <v>16000</v>
      </c>
      <c r="F45" s="53"/>
    </row>
    <row r="46" spans="1:6" ht="13.5" customHeight="1">
      <c r="A46" s="7"/>
      <c r="B46" s="13"/>
      <c r="C46" s="41" t="s">
        <v>332</v>
      </c>
      <c r="D46" s="13" t="s">
        <v>334</v>
      </c>
      <c r="E46" s="48">
        <v>8000</v>
      </c>
      <c r="F46" s="53"/>
    </row>
    <row r="47" spans="1:6" ht="12" customHeight="1">
      <c r="A47" s="7"/>
      <c r="B47" s="13"/>
      <c r="C47" s="41" t="s">
        <v>331</v>
      </c>
      <c r="D47" s="394" t="s">
        <v>333</v>
      </c>
      <c r="E47" s="36">
        <v>8000</v>
      </c>
      <c r="F47" s="53"/>
    </row>
    <row r="48" spans="1:6" ht="13.5" customHeight="1">
      <c r="A48" s="42">
        <v>926</v>
      </c>
      <c r="B48" s="11"/>
      <c r="C48" s="72"/>
      <c r="D48" s="39" t="s">
        <v>285</v>
      </c>
      <c r="E48" s="239">
        <f>E49</f>
        <v>34700</v>
      </c>
      <c r="F48" s="53"/>
    </row>
    <row r="49" spans="1:6" ht="13.5" customHeight="1">
      <c r="A49" s="7"/>
      <c r="B49" s="13">
        <v>92605</v>
      </c>
      <c r="C49" s="41"/>
      <c r="D49" s="48" t="s">
        <v>34</v>
      </c>
      <c r="E49" s="237">
        <f>E51+E52+E50</f>
        <v>34700</v>
      </c>
      <c r="F49" s="53"/>
    </row>
    <row r="50" spans="1:6" ht="13.5" customHeight="1">
      <c r="A50" s="7"/>
      <c r="B50" s="13"/>
      <c r="C50" s="41" t="s">
        <v>335</v>
      </c>
      <c r="D50" s="48" t="s">
        <v>336</v>
      </c>
      <c r="E50" s="237">
        <v>4250</v>
      </c>
      <c r="F50" s="53"/>
    </row>
    <row r="51" spans="1:6" s="366" customFormat="1" ht="13.5" customHeight="1">
      <c r="A51" s="7"/>
      <c r="B51" s="13"/>
      <c r="C51" s="41" t="s">
        <v>29</v>
      </c>
      <c r="D51" s="380" t="s">
        <v>26</v>
      </c>
      <c r="E51" s="237">
        <v>450</v>
      </c>
      <c r="F51" s="53"/>
    </row>
    <row r="52" spans="1:6" s="366" customFormat="1" ht="13.5" customHeight="1">
      <c r="A52" s="7"/>
      <c r="B52" s="13"/>
      <c r="C52" s="381" t="s">
        <v>15</v>
      </c>
      <c r="D52" s="40" t="s">
        <v>27</v>
      </c>
      <c r="E52" s="237">
        <f>E53</f>
        <v>30000</v>
      </c>
      <c r="F52" s="53"/>
    </row>
    <row r="53" spans="1:6" s="366" customFormat="1" ht="13.5" customHeight="1">
      <c r="A53" s="9"/>
      <c r="B53" s="15"/>
      <c r="C53" s="44"/>
      <c r="D53" s="368" t="s">
        <v>321</v>
      </c>
      <c r="E53" s="238">
        <v>30000</v>
      </c>
      <c r="F53" s="53"/>
    </row>
    <row r="54" spans="1:6" s="366" customFormat="1" ht="13.5" customHeight="1">
      <c r="A54" s="2"/>
      <c r="B54" s="2"/>
      <c r="C54" s="384"/>
      <c r="D54" s="374" t="s">
        <v>20</v>
      </c>
      <c r="E54" s="240">
        <f>E33+E36+E48+E44</f>
        <v>172515</v>
      </c>
      <c r="F54" s="53"/>
    </row>
    <row r="55" spans="1:6" ht="13.5" customHeight="1">
      <c r="A55" s="437" t="s">
        <v>16</v>
      </c>
      <c r="B55" s="437"/>
      <c r="C55" s="437"/>
      <c r="D55" s="437"/>
      <c r="E55" s="437"/>
      <c r="F55" s="437"/>
    </row>
    <row r="56" spans="1:6" ht="13.5" customHeight="1">
      <c r="A56" s="449" t="s">
        <v>17</v>
      </c>
      <c r="B56" s="449"/>
      <c r="C56" s="449"/>
      <c r="D56" s="449"/>
      <c r="E56" s="449"/>
      <c r="F56" s="449"/>
    </row>
    <row r="57" spans="1:6" ht="13.5" customHeight="1">
      <c r="A57" s="447" t="s">
        <v>7</v>
      </c>
      <c r="B57" s="447"/>
      <c r="C57" s="447"/>
      <c r="D57" s="447"/>
      <c r="E57" s="237"/>
      <c r="F57" s="3"/>
    </row>
    <row r="58" spans="1:6" ht="13.5" customHeight="1">
      <c r="A58" s="4" t="s">
        <v>3</v>
      </c>
      <c r="B58" s="4" t="s">
        <v>4</v>
      </c>
      <c r="C58" s="382" t="s">
        <v>1</v>
      </c>
      <c r="D58" s="6" t="s">
        <v>5</v>
      </c>
      <c r="E58" s="238" t="s">
        <v>6</v>
      </c>
      <c r="F58" s="62"/>
    </row>
    <row r="59" spans="1:6" s="58" customFormat="1" ht="13.5" customHeight="1">
      <c r="A59" s="21">
        <v>700</v>
      </c>
      <c r="B59" s="21"/>
      <c r="C59" s="385"/>
      <c r="D59" s="31" t="s">
        <v>59</v>
      </c>
      <c r="E59" s="241">
        <f>E60</f>
        <v>50000</v>
      </c>
      <c r="F59" s="63"/>
    </row>
    <row r="60" spans="1:6" ht="13.5" customHeight="1">
      <c r="A60" s="12"/>
      <c r="B60" s="12">
        <v>70005</v>
      </c>
      <c r="C60" s="381"/>
      <c r="D60" s="18" t="s">
        <v>60</v>
      </c>
      <c r="E60" s="237">
        <f>E61</f>
        <v>50000</v>
      </c>
      <c r="F60" s="62"/>
    </row>
    <row r="61" spans="1:6" ht="13.5" customHeight="1">
      <c r="A61" s="12"/>
      <c r="B61" s="12"/>
      <c r="C61" s="381" t="s">
        <v>61</v>
      </c>
      <c r="D61" s="18" t="s">
        <v>307</v>
      </c>
      <c r="E61" s="237">
        <v>50000</v>
      </c>
      <c r="F61" s="62"/>
    </row>
    <row r="62" spans="1:6" s="58" customFormat="1" ht="13.5" customHeight="1">
      <c r="A62" s="10">
        <v>756</v>
      </c>
      <c r="B62" s="10"/>
      <c r="C62" s="383"/>
      <c r="D62" s="17" t="s">
        <v>311</v>
      </c>
      <c r="E62" s="239">
        <f>E63+E66+E68</f>
        <v>72000</v>
      </c>
      <c r="F62" s="63"/>
    </row>
    <row r="63" spans="1:6" ht="13.5" customHeight="1">
      <c r="A63" s="12"/>
      <c r="B63" s="12">
        <v>75615</v>
      </c>
      <c r="C63" s="381"/>
      <c r="D63" s="18" t="s">
        <v>306</v>
      </c>
      <c r="E63" s="237">
        <f>E64+E65</f>
        <v>17000</v>
      </c>
      <c r="F63" s="62"/>
    </row>
    <row r="64" spans="1:6" ht="13.5" customHeight="1">
      <c r="A64" s="12"/>
      <c r="B64" s="12"/>
      <c r="C64" s="381" t="s">
        <v>304</v>
      </c>
      <c r="D64" s="18" t="s">
        <v>305</v>
      </c>
      <c r="E64" s="237">
        <v>2000</v>
      </c>
      <c r="F64" s="62"/>
    </row>
    <row r="65" spans="1:6" ht="13.5" customHeight="1">
      <c r="A65" s="12"/>
      <c r="B65" s="12"/>
      <c r="C65" s="381" t="s">
        <v>76</v>
      </c>
      <c r="D65" s="18" t="s">
        <v>93</v>
      </c>
      <c r="E65" s="237">
        <v>15000</v>
      </c>
      <c r="F65" s="62"/>
    </row>
    <row r="66" spans="1:6" ht="13.5" customHeight="1">
      <c r="A66" s="12"/>
      <c r="B66" s="12">
        <v>75618</v>
      </c>
      <c r="C66" s="381"/>
      <c r="D66" s="18" t="s">
        <v>310</v>
      </c>
      <c r="E66" s="237">
        <f>E67</f>
        <v>15000</v>
      </c>
      <c r="F66" s="62"/>
    </row>
    <row r="67" spans="1:6" ht="13.5" customHeight="1">
      <c r="A67" s="12"/>
      <c r="B67" s="12"/>
      <c r="C67" s="381" t="s">
        <v>78</v>
      </c>
      <c r="D67" s="18" t="s">
        <v>79</v>
      </c>
      <c r="E67" s="237">
        <v>15000</v>
      </c>
      <c r="F67" s="62"/>
    </row>
    <row r="68" spans="1:6" ht="13.5" customHeight="1">
      <c r="A68" s="12"/>
      <c r="B68" s="12">
        <v>75621</v>
      </c>
      <c r="C68" s="381"/>
      <c r="D68" s="18" t="s">
        <v>309</v>
      </c>
      <c r="E68" s="237">
        <f>E69</f>
        <v>40000</v>
      </c>
      <c r="F68" s="62"/>
    </row>
    <row r="69" spans="1:6" ht="13.5" customHeight="1">
      <c r="A69" s="4"/>
      <c r="B69" s="4"/>
      <c r="C69" s="382" t="s">
        <v>308</v>
      </c>
      <c r="D69" s="6" t="s">
        <v>312</v>
      </c>
      <c r="E69" s="238">
        <v>40000</v>
      </c>
      <c r="F69" s="62"/>
    </row>
    <row r="70" spans="1:6" ht="13.5" customHeight="1">
      <c r="A70" s="62"/>
      <c r="B70" s="62"/>
      <c r="C70" s="18"/>
      <c r="D70" s="373" t="s">
        <v>20</v>
      </c>
      <c r="E70" s="372">
        <f>E59+E62</f>
        <v>122000</v>
      </c>
      <c r="F70" s="62"/>
    </row>
    <row r="71" spans="1:6" ht="13.5" customHeight="1">
      <c r="A71" s="447" t="s">
        <v>8</v>
      </c>
      <c r="B71" s="447"/>
      <c r="C71" s="447"/>
      <c r="D71" s="447"/>
      <c r="E71" s="237"/>
      <c r="F71" s="62"/>
    </row>
    <row r="72" spans="1:6" ht="13.5" customHeight="1">
      <c r="A72" s="4" t="s">
        <v>3</v>
      </c>
      <c r="B72" s="4" t="s">
        <v>4</v>
      </c>
      <c r="C72" s="382" t="s">
        <v>1</v>
      </c>
      <c r="D72" s="6" t="s">
        <v>5</v>
      </c>
      <c r="E72" s="238" t="s">
        <v>6</v>
      </c>
      <c r="F72" s="62"/>
    </row>
    <row r="73" spans="1:6" ht="13.5" customHeight="1">
      <c r="A73" s="10">
        <v>756</v>
      </c>
      <c r="B73" s="10"/>
      <c r="C73" s="383"/>
      <c r="D73" s="17" t="s">
        <v>311</v>
      </c>
      <c r="E73" s="239">
        <f>E74</f>
        <v>122000</v>
      </c>
      <c r="F73" s="62"/>
    </row>
    <row r="74" spans="1:6" ht="13.5" customHeight="1">
      <c r="A74" s="12"/>
      <c r="B74" s="12">
        <v>75621</v>
      </c>
      <c r="C74" s="381"/>
      <c r="D74" s="18" t="s">
        <v>309</v>
      </c>
      <c r="E74" s="237">
        <f>E75</f>
        <v>122000</v>
      </c>
      <c r="F74" s="62"/>
    </row>
    <row r="75" spans="1:6" ht="13.5" customHeight="1">
      <c r="A75" s="4"/>
      <c r="B75" s="4"/>
      <c r="C75" s="382" t="s">
        <v>57</v>
      </c>
      <c r="D75" s="6" t="s">
        <v>58</v>
      </c>
      <c r="E75" s="238">
        <v>122000</v>
      </c>
      <c r="F75" s="62"/>
    </row>
    <row r="76" spans="1:6" ht="13.5" customHeight="1">
      <c r="A76" s="12"/>
      <c r="B76" s="12"/>
      <c r="C76" s="381"/>
      <c r="D76" s="373" t="s">
        <v>20</v>
      </c>
      <c r="E76" s="361">
        <f>E73</f>
        <v>122000</v>
      </c>
      <c r="F76" s="62"/>
    </row>
    <row r="77" spans="1:6" ht="13.5" customHeight="1">
      <c r="A77" s="437" t="s">
        <v>21</v>
      </c>
      <c r="B77" s="437"/>
      <c r="C77" s="437"/>
      <c r="D77" s="437"/>
      <c r="E77" s="437"/>
      <c r="F77" s="437"/>
    </row>
    <row r="78" spans="1:6" ht="13.5" customHeight="1">
      <c r="A78" s="449" t="s">
        <v>17</v>
      </c>
      <c r="B78" s="449"/>
      <c r="C78" s="449"/>
      <c r="D78" s="449"/>
      <c r="E78" s="449"/>
      <c r="F78" s="449"/>
    </row>
    <row r="79" spans="1:5" ht="13.5" customHeight="1">
      <c r="A79" s="448" t="s">
        <v>24</v>
      </c>
      <c r="B79" s="448"/>
      <c r="C79" s="448"/>
      <c r="D79" s="448"/>
      <c r="E79" s="237"/>
    </row>
    <row r="80" spans="1:6" ht="13.5" customHeight="1">
      <c r="A80" s="12" t="s">
        <v>3</v>
      </c>
      <c r="B80" s="12" t="s">
        <v>22</v>
      </c>
      <c r="C80" s="18" t="s">
        <v>1</v>
      </c>
      <c r="D80" s="18" t="s">
        <v>5</v>
      </c>
      <c r="E80" s="237" t="s">
        <v>18</v>
      </c>
      <c r="F80" s="53" t="s">
        <v>19</v>
      </c>
    </row>
    <row r="81" spans="1:6" ht="13.5" customHeight="1">
      <c r="A81" s="11">
        <v>600</v>
      </c>
      <c r="B81" s="11"/>
      <c r="C81" s="72"/>
      <c r="D81" s="11" t="s">
        <v>110</v>
      </c>
      <c r="E81" s="252">
        <f>E82</f>
        <v>60000</v>
      </c>
      <c r="F81" s="78"/>
    </row>
    <row r="82" spans="1:6" ht="13.5" customHeight="1">
      <c r="A82" s="13"/>
      <c r="B82" s="13">
        <v>60016</v>
      </c>
      <c r="C82" s="41"/>
      <c r="D82" s="13" t="s">
        <v>120</v>
      </c>
      <c r="E82" s="253">
        <f>E83+E84+E85</f>
        <v>60000</v>
      </c>
      <c r="F82" s="53"/>
    </row>
    <row r="83" spans="1:6" ht="13.5" customHeight="1">
      <c r="A83" s="13"/>
      <c r="B83" s="13"/>
      <c r="C83" s="18">
        <v>4270</v>
      </c>
      <c r="D83" s="18" t="s">
        <v>122</v>
      </c>
      <c r="E83" s="253">
        <v>44000</v>
      </c>
      <c r="F83" s="53"/>
    </row>
    <row r="84" spans="1:6" ht="13.5" customHeight="1">
      <c r="A84" s="13"/>
      <c r="B84" s="13"/>
      <c r="C84" s="18">
        <v>4300</v>
      </c>
      <c r="D84" s="18" t="s">
        <v>55</v>
      </c>
      <c r="E84" s="253">
        <v>10000</v>
      </c>
      <c r="F84" s="53"/>
    </row>
    <row r="85" spans="1:6" ht="13.5" customHeight="1">
      <c r="A85" s="13"/>
      <c r="B85" s="13"/>
      <c r="C85" s="18">
        <v>6050</v>
      </c>
      <c r="D85" s="40" t="s">
        <v>27</v>
      </c>
      <c r="E85" s="253">
        <f>E86</f>
        <v>6000</v>
      </c>
      <c r="F85" s="53"/>
    </row>
    <row r="86" spans="1:6" ht="13.5" customHeight="1">
      <c r="A86" s="15"/>
      <c r="B86" s="15"/>
      <c r="C86" s="6"/>
      <c r="D86" s="6" t="s">
        <v>121</v>
      </c>
      <c r="E86" s="360">
        <v>6000</v>
      </c>
      <c r="F86" s="55"/>
    </row>
    <row r="87" spans="1:6" ht="13.5" customHeight="1">
      <c r="A87" s="21">
        <v>700</v>
      </c>
      <c r="B87" s="21"/>
      <c r="C87" s="385"/>
      <c r="D87" s="31" t="s">
        <v>59</v>
      </c>
      <c r="E87" s="361">
        <f>E88</f>
        <v>40000</v>
      </c>
      <c r="F87" s="53"/>
    </row>
    <row r="88" spans="1:6" ht="13.5" customHeight="1">
      <c r="A88" s="12"/>
      <c r="B88" s="12">
        <v>70005</v>
      </c>
      <c r="C88" s="381"/>
      <c r="D88" s="18" t="s">
        <v>60</v>
      </c>
      <c r="E88" s="253">
        <f>E89</f>
        <v>40000</v>
      </c>
      <c r="F88" s="53"/>
    </row>
    <row r="89" spans="1:6" ht="13.5" customHeight="1">
      <c r="A89" s="12"/>
      <c r="B89" s="12"/>
      <c r="C89" s="381" t="s">
        <v>15</v>
      </c>
      <c r="D89" s="40" t="s">
        <v>27</v>
      </c>
      <c r="E89" s="253">
        <f>E90</f>
        <v>40000</v>
      </c>
      <c r="F89" s="53"/>
    </row>
    <row r="90" spans="1:6" ht="13.5" customHeight="1">
      <c r="A90" s="13"/>
      <c r="B90" s="13"/>
      <c r="C90" s="18"/>
      <c r="D90" s="18" t="s">
        <v>313</v>
      </c>
      <c r="E90" s="253">
        <v>40000</v>
      </c>
      <c r="F90" s="53"/>
    </row>
    <row r="91" spans="1:6" s="58" customFormat="1" ht="13.5" customHeight="1">
      <c r="A91" s="17">
        <v>801</v>
      </c>
      <c r="B91" s="11"/>
      <c r="C91" s="17"/>
      <c r="D91" s="17" t="s">
        <v>14</v>
      </c>
      <c r="E91" s="254"/>
      <c r="F91" s="67">
        <f>F92</f>
        <v>85000</v>
      </c>
    </row>
    <row r="92" spans="1:6" ht="13.5" customHeight="1">
      <c r="A92" s="18"/>
      <c r="B92" s="13">
        <v>80101</v>
      </c>
      <c r="C92" s="18"/>
      <c r="D92" s="18" t="s">
        <v>30</v>
      </c>
      <c r="E92" s="255"/>
      <c r="F92" s="35">
        <f>F93</f>
        <v>85000</v>
      </c>
    </row>
    <row r="93" spans="1:6" ht="13.5" customHeight="1">
      <c r="A93" s="18"/>
      <c r="B93" s="13"/>
      <c r="C93" s="18">
        <v>6050</v>
      </c>
      <c r="D93" s="40" t="s">
        <v>27</v>
      </c>
      <c r="E93" s="255"/>
      <c r="F93" s="35">
        <f>F94</f>
        <v>85000</v>
      </c>
    </row>
    <row r="94" spans="1:6" ht="13.5" customHeight="1">
      <c r="A94" s="6"/>
      <c r="B94" s="15"/>
      <c r="C94" s="6"/>
      <c r="D94" s="19" t="s">
        <v>217</v>
      </c>
      <c r="E94" s="256"/>
      <c r="F94" s="37">
        <v>85000</v>
      </c>
    </row>
    <row r="95" spans="1:6" s="58" customFormat="1" ht="13.5" customHeight="1">
      <c r="A95" s="17">
        <v>852</v>
      </c>
      <c r="B95" s="11"/>
      <c r="C95" s="17"/>
      <c r="D95" s="245" t="s">
        <v>292</v>
      </c>
      <c r="E95" s="254"/>
      <c r="F95" s="67">
        <f>F96</f>
        <v>40000</v>
      </c>
    </row>
    <row r="96" spans="1:6" ht="13.5" customHeight="1">
      <c r="A96" s="18"/>
      <c r="B96" s="13">
        <v>85215</v>
      </c>
      <c r="C96" s="18"/>
      <c r="D96" s="229" t="s">
        <v>218</v>
      </c>
      <c r="E96" s="255"/>
      <c r="F96" s="35">
        <f>F97</f>
        <v>40000</v>
      </c>
    </row>
    <row r="97" spans="1:6" ht="13.5" customHeight="1">
      <c r="A97" s="6"/>
      <c r="B97" s="15"/>
      <c r="C97" s="6">
        <v>3110</v>
      </c>
      <c r="D97" s="19" t="s">
        <v>181</v>
      </c>
      <c r="E97" s="256"/>
      <c r="F97" s="37">
        <v>40000</v>
      </c>
    </row>
    <row r="98" spans="1:6" s="58" customFormat="1" ht="13.5" customHeight="1">
      <c r="A98" s="10">
        <v>921</v>
      </c>
      <c r="B98" s="11"/>
      <c r="C98" s="72"/>
      <c r="D98" s="11" t="s">
        <v>123</v>
      </c>
      <c r="E98" s="254">
        <f>E101</f>
        <v>25000</v>
      </c>
      <c r="F98" s="67"/>
    </row>
    <row r="99" spans="1:6" s="58" customFormat="1" ht="13.5" customHeight="1">
      <c r="A99" s="21"/>
      <c r="B99" s="13">
        <v>92109</v>
      </c>
      <c r="C99" s="41"/>
      <c r="D99" s="13" t="s">
        <v>256</v>
      </c>
      <c r="E99" s="255">
        <f>E100</f>
        <v>25000</v>
      </c>
      <c r="F99" s="46"/>
    </row>
    <row r="100" spans="1:6" s="58" customFormat="1" ht="13.5" customHeight="1">
      <c r="A100" s="21"/>
      <c r="B100" s="13"/>
      <c r="C100" s="41" t="s">
        <v>15</v>
      </c>
      <c r="D100" s="48" t="s">
        <v>27</v>
      </c>
      <c r="E100" s="255">
        <f>E101</f>
        <v>25000</v>
      </c>
      <c r="F100" s="46"/>
    </row>
    <row r="101" spans="1:6" ht="13.5" customHeight="1">
      <c r="A101" s="4"/>
      <c r="B101" s="15"/>
      <c r="C101" s="44"/>
      <c r="D101" s="15" t="s">
        <v>314</v>
      </c>
      <c r="E101" s="256">
        <v>25000</v>
      </c>
      <c r="F101" s="37"/>
    </row>
    <row r="102" spans="1:6" ht="13.5" customHeight="1">
      <c r="A102" s="12"/>
      <c r="B102" s="13"/>
      <c r="C102" s="18"/>
      <c r="D102" s="375" t="s">
        <v>20</v>
      </c>
      <c r="E102" s="243">
        <f>E98+E87+E81</f>
        <v>125000</v>
      </c>
      <c r="F102" s="243">
        <f>F95+F91</f>
        <v>125000</v>
      </c>
    </row>
    <row r="103" spans="1:6" ht="13.5" customHeight="1">
      <c r="A103" s="462" t="s">
        <v>25</v>
      </c>
      <c r="B103" s="462"/>
      <c r="C103" s="462"/>
      <c r="D103" s="462"/>
      <c r="E103" s="462"/>
      <c r="F103" s="462"/>
    </row>
    <row r="104" spans="1:6" ht="28.5" customHeight="1">
      <c r="A104" s="450" t="s">
        <v>52</v>
      </c>
      <c r="B104" s="450"/>
      <c r="C104" s="450"/>
      <c r="D104" s="450"/>
      <c r="E104" s="450"/>
      <c r="F104" s="450"/>
    </row>
    <row r="105" spans="1:6" ht="32.25" customHeight="1">
      <c r="A105" s="439" t="s">
        <v>315</v>
      </c>
      <c r="B105" s="439"/>
      <c r="C105" s="439"/>
      <c r="D105" s="439"/>
      <c r="E105" s="439"/>
      <c r="F105" s="439"/>
    </row>
    <row r="106" spans="1:6" ht="39.75" customHeight="1">
      <c r="A106" s="439" t="s">
        <v>320</v>
      </c>
      <c r="B106" s="440"/>
      <c r="C106" s="440"/>
      <c r="D106" s="440"/>
      <c r="E106" s="440"/>
      <c r="F106" s="440"/>
    </row>
    <row r="107" spans="1:6" ht="33" customHeight="1">
      <c r="A107" s="439" t="s">
        <v>318</v>
      </c>
      <c r="B107" s="439"/>
      <c r="C107" s="439"/>
      <c r="D107" s="439"/>
      <c r="E107" s="439"/>
      <c r="F107" s="439"/>
    </row>
    <row r="108" spans="1:6" ht="29.25" customHeight="1">
      <c r="A108" s="439" t="s">
        <v>319</v>
      </c>
      <c r="B108" s="440"/>
      <c r="C108" s="440"/>
      <c r="D108" s="440"/>
      <c r="E108" s="440"/>
      <c r="F108" s="440"/>
    </row>
    <row r="109" spans="1:6" ht="14.25" customHeight="1">
      <c r="A109" s="462" t="s">
        <v>63</v>
      </c>
      <c r="B109" s="462"/>
      <c r="C109" s="462"/>
      <c r="D109" s="462"/>
      <c r="E109" s="462"/>
      <c r="F109" s="462"/>
    </row>
    <row r="110" spans="1:6" ht="29.25" customHeight="1">
      <c r="A110" s="450" t="s">
        <v>339</v>
      </c>
      <c r="B110" s="450"/>
      <c r="C110" s="450"/>
      <c r="D110" s="450"/>
      <c r="E110" s="450"/>
      <c r="F110" s="450"/>
    </row>
    <row r="111" spans="1:6" ht="15.75" customHeight="1">
      <c r="A111" s="377"/>
      <c r="B111" s="386"/>
      <c r="C111" s="22"/>
      <c r="D111" s="22"/>
      <c r="E111" s="378"/>
      <c r="F111" s="378"/>
    </row>
    <row r="112" spans="1:6" ht="15.75" customHeight="1">
      <c r="A112" s="377"/>
      <c r="B112" s="8">
        <v>921</v>
      </c>
      <c r="C112" s="379"/>
      <c r="D112" s="8" t="s">
        <v>123</v>
      </c>
      <c r="E112" s="393">
        <f>E113</f>
        <v>16000</v>
      </c>
      <c r="F112" s="378"/>
    </row>
    <row r="113" spans="1:6" ht="15.75" customHeight="1">
      <c r="A113" s="377"/>
      <c r="B113" s="13"/>
      <c r="C113" s="41" t="s">
        <v>325</v>
      </c>
      <c r="D113" s="13" t="s">
        <v>323</v>
      </c>
      <c r="E113" s="388">
        <v>16000</v>
      </c>
      <c r="F113" s="378"/>
    </row>
    <row r="114" spans="1:6" ht="15.75" customHeight="1">
      <c r="A114" s="377"/>
      <c r="B114" s="7"/>
      <c r="C114" s="7"/>
      <c r="D114" s="7" t="s">
        <v>340</v>
      </c>
      <c r="E114" s="388"/>
      <c r="F114" s="378"/>
    </row>
    <row r="115" spans="1:6" ht="15.75" customHeight="1">
      <c r="A115" s="377"/>
      <c r="B115" s="7"/>
      <c r="C115" s="7"/>
      <c r="D115" s="7" t="s">
        <v>324</v>
      </c>
      <c r="E115" s="387"/>
      <c r="F115" s="378"/>
    </row>
    <row r="116" spans="1:6" ht="15.75" customHeight="1">
      <c r="A116" s="377"/>
      <c r="B116" s="7"/>
      <c r="C116" s="7" t="s">
        <v>327</v>
      </c>
      <c r="D116" s="472" t="s">
        <v>329</v>
      </c>
      <c r="E116" s="472"/>
      <c r="F116" s="378"/>
    </row>
    <row r="117" spans="1:6" ht="15.75" customHeight="1">
      <c r="A117" s="377"/>
      <c r="B117" s="7"/>
      <c r="C117" s="7"/>
      <c r="D117" s="7" t="s">
        <v>326</v>
      </c>
      <c r="E117" s="387"/>
      <c r="F117" s="378"/>
    </row>
    <row r="118" spans="1:6" ht="15.75" customHeight="1">
      <c r="A118" s="377"/>
      <c r="B118" s="378"/>
      <c r="C118" s="378" t="s">
        <v>328</v>
      </c>
      <c r="D118" s="377" t="s">
        <v>330</v>
      </c>
      <c r="E118" s="378"/>
      <c r="F118" s="378"/>
    </row>
    <row r="119" spans="1:6" ht="15.75" customHeight="1">
      <c r="A119" s="377"/>
      <c r="B119" s="378"/>
      <c r="C119" s="378"/>
      <c r="D119" s="7" t="s">
        <v>341</v>
      </c>
      <c r="E119" s="378"/>
      <c r="F119" s="378"/>
    </row>
    <row r="120" spans="1:6" ht="13.5" customHeight="1">
      <c r="A120" s="442" t="s">
        <v>193</v>
      </c>
      <c r="B120" s="442"/>
      <c r="C120" s="442"/>
      <c r="D120" s="442"/>
      <c r="E120" s="442"/>
      <c r="F120" s="442"/>
    </row>
    <row r="121" spans="1:6" ht="13.5" customHeight="1">
      <c r="A121" s="443" t="s">
        <v>28</v>
      </c>
      <c r="B121" s="443"/>
      <c r="C121" s="443"/>
      <c r="D121" s="443"/>
      <c r="E121" s="443"/>
      <c r="F121" s="443"/>
    </row>
    <row r="122" spans="1:6" ht="13.5" customHeight="1">
      <c r="A122" s="444" t="s">
        <v>194</v>
      </c>
      <c r="B122" s="444"/>
      <c r="C122" s="444"/>
      <c r="D122" s="444"/>
      <c r="E122" s="444"/>
      <c r="F122" s="444"/>
    </row>
    <row r="123" spans="1:6" ht="13.5" customHeight="1">
      <c r="A123" s="441" t="s">
        <v>42</v>
      </c>
      <c r="B123" s="441"/>
      <c r="C123" s="441"/>
      <c r="D123" s="441"/>
      <c r="E123" s="441"/>
      <c r="F123" s="441"/>
    </row>
    <row r="124" spans="1:5" ht="13.5" customHeight="1">
      <c r="A124" s="12"/>
      <c r="B124" s="12"/>
      <c r="C124" s="381"/>
      <c r="D124" s="18"/>
      <c r="E124" s="237"/>
    </row>
    <row r="125" spans="1:5" ht="13.5" customHeight="1">
      <c r="A125" s="12"/>
      <c r="B125" s="89"/>
      <c r="C125" s="89"/>
      <c r="D125" s="389"/>
      <c r="E125" s="389"/>
    </row>
    <row r="126" spans="1:5" ht="13.5" customHeight="1">
      <c r="A126" s="12"/>
      <c r="B126" s="390"/>
      <c r="C126" s="89"/>
      <c r="D126" s="89"/>
      <c r="E126" s="391"/>
    </row>
    <row r="127" spans="1:5" ht="13.5" customHeight="1">
      <c r="A127" s="12"/>
      <c r="B127" s="390"/>
      <c r="C127" s="89"/>
      <c r="D127" s="89"/>
      <c r="E127" s="391"/>
    </row>
    <row r="128" spans="1:5" ht="13.5" customHeight="1">
      <c r="A128" s="12"/>
      <c r="B128" s="89"/>
      <c r="C128" s="89"/>
      <c r="D128" s="89"/>
      <c r="E128" s="391"/>
    </row>
    <row r="129" spans="1:5" ht="13.5" customHeight="1">
      <c r="A129" s="12"/>
      <c r="B129" s="108"/>
      <c r="C129" s="108"/>
      <c r="D129" s="108"/>
      <c r="E129" s="391"/>
    </row>
    <row r="130" spans="1:5" ht="13.5" customHeight="1">
      <c r="A130" s="12"/>
      <c r="B130" s="470"/>
      <c r="C130" s="108"/>
      <c r="D130" s="108"/>
      <c r="E130" s="392"/>
    </row>
    <row r="131" spans="1:5" ht="13.5" customHeight="1">
      <c r="A131" s="12"/>
      <c r="B131" s="470"/>
      <c r="C131" s="108"/>
      <c r="D131" s="315"/>
      <c r="E131" s="392"/>
    </row>
    <row r="132" spans="1:5" ht="13.5" customHeight="1">
      <c r="A132" s="12"/>
      <c r="B132" s="470"/>
      <c r="C132" s="108"/>
      <c r="D132" s="108"/>
      <c r="E132" s="392"/>
    </row>
    <row r="133" spans="1:5" ht="13.5" customHeight="1">
      <c r="A133" s="12"/>
      <c r="B133" s="470"/>
      <c r="C133" s="108"/>
      <c r="D133" s="108"/>
      <c r="E133" s="392"/>
    </row>
    <row r="134" spans="1:5" ht="13.5" customHeight="1">
      <c r="A134" s="12"/>
      <c r="B134" s="470"/>
      <c r="C134" s="108"/>
      <c r="D134" s="108"/>
      <c r="E134" s="392"/>
    </row>
    <row r="135" spans="1:5" ht="13.5" customHeight="1">
      <c r="A135" s="12"/>
      <c r="B135" s="470"/>
      <c r="C135" s="108"/>
      <c r="D135" s="108"/>
      <c r="E135" s="392"/>
    </row>
    <row r="136" spans="1:5" ht="13.5" customHeight="1">
      <c r="A136" s="12"/>
      <c r="B136" s="470"/>
      <c r="C136" s="108"/>
      <c r="D136" s="108"/>
      <c r="E136" s="392"/>
    </row>
    <row r="137" spans="1:5" ht="13.5" customHeight="1">
      <c r="A137" s="12"/>
      <c r="B137" s="470"/>
      <c r="C137" s="108"/>
      <c r="D137" s="108"/>
      <c r="E137" s="392"/>
    </row>
    <row r="138" spans="1:5" ht="13.5" customHeight="1">
      <c r="A138" s="12"/>
      <c r="B138" s="470"/>
      <c r="C138" s="108"/>
      <c r="D138" s="108"/>
      <c r="E138" s="392"/>
    </row>
    <row r="139" spans="1:5" ht="13.5" customHeight="1">
      <c r="A139" s="12"/>
      <c r="B139" s="471"/>
      <c r="C139" s="108"/>
      <c r="D139" s="108"/>
      <c r="E139" s="392"/>
    </row>
    <row r="140" spans="1:5" ht="13.5" customHeight="1">
      <c r="A140" s="12"/>
      <c r="B140" s="471"/>
      <c r="C140" s="108"/>
      <c r="D140" s="108"/>
      <c r="E140" s="392"/>
    </row>
    <row r="141" spans="1:5" ht="13.5" customHeight="1">
      <c r="A141" s="12"/>
      <c r="B141" s="471"/>
      <c r="C141" s="108"/>
      <c r="D141" s="108"/>
      <c r="E141" s="392"/>
    </row>
    <row r="142" spans="1:5" ht="13.5" customHeight="1">
      <c r="A142" s="12"/>
      <c r="B142" s="471"/>
      <c r="C142" s="108"/>
      <c r="D142" s="108"/>
      <c r="E142" s="392"/>
    </row>
    <row r="143" spans="1:5" ht="13.5" customHeight="1">
      <c r="A143" s="12"/>
      <c r="B143" s="471"/>
      <c r="C143" s="108"/>
      <c r="D143" s="108"/>
      <c r="E143" s="392"/>
    </row>
    <row r="144" spans="1:5" ht="13.5" customHeight="1">
      <c r="A144" s="12"/>
      <c r="B144" s="471"/>
      <c r="C144" s="108"/>
      <c r="D144" s="108"/>
      <c r="E144" s="392"/>
    </row>
    <row r="145" spans="1:5" ht="13.5" customHeight="1">
      <c r="A145" s="12"/>
      <c r="B145" s="108"/>
      <c r="C145" s="108"/>
      <c r="D145" s="108"/>
      <c r="E145" s="391"/>
    </row>
    <row r="146" spans="1:5" ht="13.5" customHeight="1">
      <c r="A146" s="12"/>
      <c r="B146" s="12"/>
      <c r="C146" s="381"/>
      <c r="D146" s="18"/>
      <c r="E146" s="237"/>
    </row>
    <row r="147" spans="1:5" ht="13.5" customHeight="1">
      <c r="A147" s="12"/>
      <c r="B147" s="12"/>
      <c r="C147" s="381"/>
      <c r="D147" s="18"/>
      <c r="E147" s="237"/>
    </row>
    <row r="148" spans="1:5" ht="13.5" customHeight="1">
      <c r="A148" s="12"/>
      <c r="B148" s="12"/>
      <c r="C148" s="381"/>
      <c r="D148" s="18"/>
      <c r="E148" s="237"/>
    </row>
    <row r="149" spans="1:5" ht="13.5" customHeight="1">
      <c r="A149" s="12"/>
      <c r="B149" s="12"/>
      <c r="C149" s="381"/>
      <c r="D149" s="18"/>
      <c r="E149" s="237"/>
    </row>
    <row r="150" spans="1:5" ht="13.5" customHeight="1">
      <c r="A150" s="12"/>
      <c r="B150" s="12"/>
      <c r="C150" s="381"/>
      <c r="D150" s="18"/>
      <c r="E150" s="237"/>
    </row>
    <row r="151" spans="1:5" ht="13.5" customHeight="1">
      <c r="A151" s="12"/>
      <c r="B151" s="12"/>
      <c r="C151" s="381"/>
      <c r="D151" s="18"/>
      <c r="E151" s="237"/>
    </row>
    <row r="152" spans="1:5" ht="13.5" customHeight="1">
      <c r="A152" s="12"/>
      <c r="B152" s="12"/>
      <c r="C152" s="381"/>
      <c r="D152" s="18"/>
      <c r="E152" s="237"/>
    </row>
    <row r="153" spans="1:5" ht="13.5" customHeight="1">
      <c r="A153" s="12"/>
      <c r="B153" s="12"/>
      <c r="C153" s="381"/>
      <c r="D153" s="18"/>
      <c r="E153" s="237"/>
    </row>
    <row r="154" spans="1:5" ht="13.5" customHeight="1">
      <c r="A154" s="12"/>
      <c r="B154" s="12"/>
      <c r="C154" s="381"/>
      <c r="D154" s="18"/>
      <c r="E154" s="237"/>
    </row>
    <row r="155" spans="1:5" ht="13.5" customHeight="1">
      <c r="A155" s="12"/>
      <c r="B155" s="12"/>
      <c r="C155" s="381"/>
      <c r="D155" s="18"/>
      <c r="E155" s="237"/>
    </row>
    <row r="156" spans="1:5" ht="13.5" customHeight="1">
      <c r="A156" s="12"/>
      <c r="B156" s="12"/>
      <c r="C156" s="381"/>
      <c r="D156" s="18"/>
      <c r="E156" s="237"/>
    </row>
    <row r="157" spans="1:5" ht="13.5" customHeight="1">
      <c r="A157" s="12"/>
      <c r="B157" s="12"/>
      <c r="C157" s="381"/>
      <c r="D157" s="18"/>
      <c r="E157" s="237"/>
    </row>
    <row r="158" spans="1:5" ht="13.5" customHeight="1">
      <c r="A158" s="12"/>
      <c r="B158" s="12"/>
      <c r="C158" s="381"/>
      <c r="D158" s="18"/>
      <c r="E158" s="237"/>
    </row>
    <row r="159" spans="1:5" ht="13.5" customHeight="1">
      <c r="A159" s="12"/>
      <c r="B159" s="12"/>
      <c r="C159" s="381"/>
      <c r="D159" s="18"/>
      <c r="E159" s="237"/>
    </row>
    <row r="160" spans="1:5" ht="13.5" customHeight="1">
      <c r="A160" s="12"/>
      <c r="B160" s="12"/>
      <c r="C160" s="381"/>
      <c r="D160" s="18"/>
      <c r="E160" s="237"/>
    </row>
    <row r="161" spans="1:5" ht="13.5" customHeight="1">
      <c r="A161" s="12"/>
      <c r="B161" s="12"/>
      <c r="C161" s="381"/>
      <c r="D161" s="18"/>
      <c r="E161" s="237"/>
    </row>
    <row r="162" spans="1:5" ht="13.5" customHeight="1">
      <c r="A162" s="12"/>
      <c r="B162" s="12"/>
      <c r="C162" s="381"/>
      <c r="D162" s="18"/>
      <c r="E162" s="237"/>
    </row>
    <row r="163" spans="1:5" ht="13.5" customHeight="1">
      <c r="A163" s="12"/>
      <c r="B163" s="12"/>
      <c r="C163" s="381"/>
      <c r="D163" s="18"/>
      <c r="E163" s="237"/>
    </row>
    <row r="164" spans="1:5" ht="13.5" customHeight="1">
      <c r="A164" s="12"/>
      <c r="B164" s="12"/>
      <c r="C164" s="381"/>
      <c r="D164" s="18"/>
      <c r="E164" s="237"/>
    </row>
    <row r="165" spans="1:5" ht="13.5" customHeight="1">
      <c r="A165" s="12"/>
      <c r="B165" s="12"/>
      <c r="C165" s="381"/>
      <c r="D165" s="18"/>
      <c r="E165" s="237"/>
    </row>
    <row r="166" spans="1:5" ht="13.5" customHeight="1">
      <c r="A166" s="12"/>
      <c r="B166" s="12"/>
      <c r="C166" s="381"/>
      <c r="D166" s="18"/>
      <c r="E166" s="237"/>
    </row>
    <row r="167" spans="1:5" ht="13.5" customHeight="1">
      <c r="A167" s="12"/>
      <c r="B167" s="12"/>
      <c r="C167" s="381"/>
      <c r="D167" s="18"/>
      <c r="E167" s="237"/>
    </row>
    <row r="168" spans="1:5" ht="13.5" customHeight="1">
      <c r="A168" s="12"/>
      <c r="B168" s="12"/>
      <c r="C168" s="381"/>
      <c r="D168" s="18"/>
      <c r="E168" s="237"/>
    </row>
    <row r="169" spans="1:5" ht="13.5" customHeight="1">
      <c r="A169" s="12"/>
      <c r="B169" s="12"/>
      <c r="C169" s="381"/>
      <c r="D169" s="18"/>
      <c r="E169" s="237"/>
    </row>
    <row r="170" spans="1:5" ht="13.5" customHeight="1">
      <c r="A170" s="12"/>
      <c r="B170" s="12"/>
      <c r="C170" s="381"/>
      <c r="D170" s="18"/>
      <c r="E170" s="237"/>
    </row>
    <row r="171" spans="1:5" ht="13.5" customHeight="1">
      <c r="A171" s="12"/>
      <c r="B171" s="12"/>
      <c r="C171" s="381"/>
      <c r="D171" s="18"/>
      <c r="E171" s="237"/>
    </row>
    <row r="172" spans="1:5" ht="13.5" customHeight="1">
      <c r="A172" s="12"/>
      <c r="B172" s="12"/>
      <c r="C172" s="381"/>
      <c r="D172" s="18"/>
      <c r="E172" s="237"/>
    </row>
    <row r="173" spans="1:5" ht="13.5" customHeight="1">
      <c r="A173" s="12"/>
      <c r="B173" s="12"/>
      <c r="C173" s="381"/>
      <c r="D173" s="18"/>
      <c r="E173" s="237"/>
    </row>
    <row r="174" spans="1:5" ht="13.5" customHeight="1">
      <c r="A174" s="12"/>
      <c r="B174" s="12"/>
      <c r="C174" s="381"/>
      <c r="D174" s="18"/>
      <c r="E174" s="237"/>
    </row>
    <row r="175" spans="1:5" ht="13.5" customHeight="1">
      <c r="A175" s="12"/>
      <c r="B175" s="12"/>
      <c r="C175" s="381"/>
      <c r="D175" s="18"/>
      <c r="E175" s="237"/>
    </row>
    <row r="176" spans="1:5" ht="13.5" customHeight="1">
      <c r="A176" s="12"/>
      <c r="B176" s="12"/>
      <c r="C176" s="381"/>
      <c r="D176" s="18"/>
      <c r="E176" s="237"/>
    </row>
    <row r="177" spans="1:5" ht="13.5" customHeight="1">
      <c r="A177" s="12"/>
      <c r="B177" s="12"/>
      <c r="C177" s="381"/>
      <c r="D177" s="18"/>
      <c r="E177" s="237"/>
    </row>
    <row r="178" spans="1:5" ht="13.5" customHeight="1">
      <c r="A178" s="12"/>
      <c r="B178" s="12"/>
      <c r="C178" s="381"/>
      <c r="D178" s="18"/>
      <c r="E178" s="237"/>
    </row>
    <row r="179" spans="1:5" ht="13.5" customHeight="1">
      <c r="A179" s="12"/>
      <c r="B179" s="12"/>
      <c r="C179" s="381"/>
      <c r="D179" s="18"/>
      <c r="E179" s="237"/>
    </row>
    <row r="180" spans="1:5" ht="13.5" customHeight="1">
      <c r="A180" s="12"/>
      <c r="B180" s="12"/>
      <c r="C180" s="381"/>
      <c r="D180" s="18"/>
      <c r="E180" s="237"/>
    </row>
    <row r="181" spans="1:5" ht="13.5" customHeight="1">
      <c r="A181" s="12"/>
      <c r="B181" s="12"/>
      <c r="C181" s="381"/>
      <c r="D181" s="18"/>
      <c r="E181" s="237"/>
    </row>
    <row r="182" spans="1:5" ht="13.5" customHeight="1">
      <c r="A182" s="12"/>
      <c r="B182" s="12"/>
      <c r="C182" s="381"/>
      <c r="D182" s="18"/>
      <c r="E182" s="237"/>
    </row>
    <row r="183" spans="1:5" ht="13.5" customHeight="1">
      <c r="A183" s="12"/>
      <c r="B183" s="12"/>
      <c r="C183" s="381"/>
      <c r="D183" s="18"/>
      <c r="E183" s="237"/>
    </row>
    <row r="184" spans="1:5" ht="13.5" customHeight="1">
      <c r="A184" s="12"/>
      <c r="B184" s="12"/>
      <c r="C184" s="381"/>
      <c r="D184" s="18"/>
      <c r="E184" s="237"/>
    </row>
    <row r="185" spans="1:5" ht="13.5" customHeight="1">
      <c r="A185" s="12"/>
      <c r="B185" s="12"/>
      <c r="C185" s="381"/>
      <c r="D185" s="18"/>
      <c r="E185" s="237"/>
    </row>
    <row r="186" spans="1:5" ht="13.5" customHeight="1">
      <c r="A186" s="12"/>
      <c r="B186" s="12"/>
      <c r="C186" s="381"/>
      <c r="D186" s="18"/>
      <c r="E186" s="237"/>
    </row>
    <row r="187" spans="1:5" ht="13.5" customHeight="1">
      <c r="A187" s="12"/>
      <c r="B187" s="12"/>
      <c r="C187" s="381"/>
      <c r="D187" s="18"/>
      <c r="E187" s="237"/>
    </row>
    <row r="188" spans="1:5" ht="13.5" customHeight="1">
      <c r="A188" s="12"/>
      <c r="B188" s="12"/>
      <c r="C188" s="381"/>
      <c r="D188" s="18"/>
      <c r="E188" s="237"/>
    </row>
    <row r="189" spans="1:5" ht="13.5" customHeight="1">
      <c r="A189" s="12"/>
      <c r="B189" s="12"/>
      <c r="C189" s="381"/>
      <c r="D189" s="18"/>
      <c r="E189" s="237"/>
    </row>
    <row r="190" spans="1:5" ht="13.5" customHeight="1">
      <c r="A190" s="12"/>
      <c r="B190" s="12"/>
      <c r="C190" s="381"/>
      <c r="D190" s="18"/>
      <c r="E190" s="237"/>
    </row>
    <row r="191" spans="1:5" ht="13.5" customHeight="1">
      <c r="A191" s="12"/>
      <c r="B191" s="12"/>
      <c r="C191" s="381"/>
      <c r="D191" s="18"/>
      <c r="E191" s="237"/>
    </row>
    <row r="192" spans="1:5" ht="13.5" customHeight="1">
      <c r="A192" s="12"/>
      <c r="B192" s="12"/>
      <c r="C192" s="381"/>
      <c r="D192" s="18"/>
      <c r="E192" s="237"/>
    </row>
    <row r="193" spans="1:5" ht="13.5" customHeight="1">
      <c r="A193" s="12"/>
      <c r="B193" s="12"/>
      <c r="C193" s="381"/>
      <c r="D193" s="18"/>
      <c r="E193" s="237"/>
    </row>
    <row r="194" spans="1:5" ht="13.5" customHeight="1">
      <c r="A194" s="12"/>
      <c r="B194" s="12"/>
      <c r="C194" s="381"/>
      <c r="D194" s="18"/>
      <c r="E194" s="237"/>
    </row>
    <row r="195" spans="1:5" ht="13.5" customHeight="1">
      <c r="A195" s="12"/>
      <c r="B195" s="12"/>
      <c r="C195" s="381"/>
      <c r="D195" s="18"/>
      <c r="E195" s="237"/>
    </row>
    <row r="196" spans="1:5" ht="13.5" customHeight="1">
      <c r="A196" s="12"/>
      <c r="B196" s="12"/>
      <c r="C196" s="381"/>
      <c r="D196" s="18"/>
      <c r="E196" s="237"/>
    </row>
    <row r="197" spans="1:5" ht="13.5" customHeight="1">
      <c r="A197" s="12"/>
      <c r="B197" s="12"/>
      <c r="C197" s="381"/>
      <c r="D197" s="18"/>
      <c r="E197" s="237"/>
    </row>
    <row r="198" spans="1:5" ht="13.5" customHeight="1">
      <c r="A198" s="12"/>
      <c r="B198" s="12"/>
      <c r="C198" s="381"/>
      <c r="D198" s="18"/>
      <c r="E198" s="237"/>
    </row>
    <row r="199" spans="1:5" ht="13.5" customHeight="1">
      <c r="A199" s="12"/>
      <c r="B199" s="12"/>
      <c r="C199" s="381"/>
      <c r="D199" s="18"/>
      <c r="E199" s="237"/>
    </row>
    <row r="200" spans="1:5" ht="13.5" customHeight="1">
      <c r="A200" s="12"/>
      <c r="B200" s="12"/>
      <c r="C200" s="381"/>
      <c r="D200" s="18"/>
      <c r="E200" s="237"/>
    </row>
    <row r="201" spans="1:5" ht="13.5" customHeight="1">
      <c r="A201" s="12"/>
      <c r="B201" s="12"/>
      <c r="C201" s="381"/>
      <c r="D201" s="18"/>
      <c r="E201" s="237"/>
    </row>
    <row r="202" spans="1:5" ht="13.5" customHeight="1">
      <c r="A202" s="12"/>
      <c r="B202" s="12"/>
      <c r="C202" s="381"/>
      <c r="D202" s="18"/>
      <c r="E202" s="237"/>
    </row>
    <row r="203" spans="1:5" ht="13.5" customHeight="1">
      <c r="A203" s="12"/>
      <c r="B203" s="12"/>
      <c r="C203" s="381"/>
      <c r="D203" s="18"/>
      <c r="E203" s="237"/>
    </row>
    <row r="204" spans="1:5" ht="13.5" customHeight="1">
      <c r="A204" s="12"/>
      <c r="B204" s="12"/>
      <c r="C204" s="381"/>
      <c r="D204" s="18"/>
      <c r="E204" s="237"/>
    </row>
    <row r="205" spans="1:5" ht="13.5" customHeight="1">
      <c r="A205" s="12"/>
      <c r="B205" s="12"/>
      <c r="C205" s="381"/>
      <c r="D205" s="18"/>
      <c r="E205" s="237"/>
    </row>
    <row r="206" spans="1:5" ht="13.5" customHeight="1">
      <c r="A206" s="12"/>
      <c r="B206" s="12"/>
      <c r="C206" s="381"/>
      <c r="D206" s="18"/>
      <c r="E206" s="237"/>
    </row>
    <row r="207" spans="1:5" ht="13.5" customHeight="1">
      <c r="A207" s="12"/>
      <c r="B207" s="12"/>
      <c r="C207" s="381"/>
      <c r="D207" s="18"/>
      <c r="E207" s="237"/>
    </row>
    <row r="208" spans="1:5" ht="13.5" customHeight="1">
      <c r="A208" s="12"/>
      <c r="B208" s="12"/>
      <c r="C208" s="381"/>
      <c r="D208" s="18"/>
      <c r="E208" s="237"/>
    </row>
    <row r="209" spans="1:5" ht="13.5" customHeight="1">
      <c r="A209" s="12"/>
      <c r="B209" s="12"/>
      <c r="C209" s="381"/>
      <c r="D209" s="18"/>
      <c r="E209" s="237"/>
    </row>
    <row r="210" spans="1:5" ht="13.5" customHeight="1">
      <c r="A210" s="12"/>
      <c r="B210" s="12"/>
      <c r="C210" s="381"/>
      <c r="D210" s="18"/>
      <c r="E210" s="237"/>
    </row>
    <row r="211" spans="1:5" ht="13.5" customHeight="1">
      <c r="A211" s="12"/>
      <c r="B211" s="12"/>
      <c r="C211" s="381"/>
      <c r="D211" s="18"/>
      <c r="E211" s="237"/>
    </row>
    <row r="212" spans="1:5" ht="13.5" customHeight="1">
      <c r="A212" s="12"/>
      <c r="B212" s="12"/>
      <c r="C212" s="381"/>
      <c r="D212" s="18"/>
      <c r="E212" s="237"/>
    </row>
    <row r="213" spans="1:5" ht="13.5" customHeight="1">
      <c r="A213" s="12"/>
      <c r="B213" s="12"/>
      <c r="C213" s="381"/>
      <c r="D213" s="18"/>
      <c r="E213" s="237"/>
    </row>
    <row r="214" spans="1:5" ht="13.5" customHeight="1">
      <c r="A214" s="12"/>
      <c r="B214" s="12"/>
      <c r="C214" s="381"/>
      <c r="D214" s="18"/>
      <c r="E214" s="237"/>
    </row>
    <row r="215" spans="1:5" ht="13.5" customHeight="1">
      <c r="A215" s="12"/>
      <c r="B215" s="12"/>
      <c r="C215" s="381"/>
      <c r="D215" s="18"/>
      <c r="E215" s="237"/>
    </row>
    <row r="216" spans="1:5" ht="13.5" customHeight="1">
      <c r="A216" s="12"/>
      <c r="B216" s="12"/>
      <c r="C216" s="381"/>
      <c r="D216" s="18"/>
      <c r="E216" s="237"/>
    </row>
    <row r="217" spans="1:5" ht="13.5" customHeight="1">
      <c r="A217" s="12"/>
      <c r="B217" s="12"/>
      <c r="C217" s="381"/>
      <c r="D217" s="18"/>
      <c r="E217" s="237"/>
    </row>
    <row r="218" spans="1:5" ht="13.5" customHeight="1">
      <c r="A218" s="12"/>
      <c r="B218" s="12"/>
      <c r="C218" s="381"/>
      <c r="D218" s="18"/>
      <c r="E218" s="237"/>
    </row>
    <row r="219" spans="1:5" ht="13.5" customHeight="1">
      <c r="A219" s="12"/>
      <c r="B219" s="12"/>
      <c r="C219" s="381"/>
      <c r="D219" s="18"/>
      <c r="E219" s="237"/>
    </row>
    <row r="220" spans="1:5" ht="13.5" customHeight="1">
      <c r="A220" s="12"/>
      <c r="B220" s="12"/>
      <c r="C220" s="381"/>
      <c r="D220" s="18"/>
      <c r="E220" s="237"/>
    </row>
    <row r="221" spans="1:5" ht="13.5" customHeight="1">
      <c r="A221" s="12"/>
      <c r="B221" s="12"/>
      <c r="C221" s="381"/>
      <c r="D221" s="18"/>
      <c r="E221" s="237"/>
    </row>
    <row r="222" spans="1:5" ht="13.5" customHeight="1">
      <c r="A222" s="12"/>
      <c r="B222" s="12"/>
      <c r="C222" s="381"/>
      <c r="D222" s="18"/>
      <c r="E222" s="237"/>
    </row>
    <row r="223" spans="1:5" ht="13.5" customHeight="1">
      <c r="A223" s="12"/>
      <c r="B223" s="12"/>
      <c r="C223" s="381"/>
      <c r="D223" s="18"/>
      <c r="E223" s="237"/>
    </row>
    <row r="224" spans="1:5" ht="13.5" customHeight="1">
      <c r="A224" s="12"/>
      <c r="B224" s="12"/>
      <c r="C224" s="381"/>
      <c r="D224" s="18"/>
      <c r="E224" s="237"/>
    </row>
    <row r="225" spans="1:5" ht="13.5" customHeight="1">
      <c r="A225" s="12"/>
      <c r="B225" s="12"/>
      <c r="C225" s="381"/>
      <c r="D225" s="18"/>
      <c r="E225" s="237"/>
    </row>
    <row r="226" spans="1:5" ht="13.5" customHeight="1">
      <c r="A226" s="12"/>
      <c r="B226" s="12"/>
      <c r="C226" s="381"/>
      <c r="D226" s="18"/>
      <c r="E226" s="237"/>
    </row>
    <row r="227" spans="1:5" ht="13.5" customHeight="1">
      <c r="A227" s="12"/>
      <c r="B227" s="12"/>
      <c r="C227" s="381"/>
      <c r="D227" s="18"/>
      <c r="E227" s="237"/>
    </row>
    <row r="228" spans="1:5" ht="13.5" customHeight="1">
      <c r="A228" s="12"/>
      <c r="B228" s="12"/>
      <c r="C228" s="381"/>
      <c r="D228" s="18"/>
      <c r="E228" s="237"/>
    </row>
    <row r="229" spans="1:5" ht="13.5" customHeight="1">
      <c r="A229" s="12"/>
      <c r="B229" s="12"/>
      <c r="C229" s="381"/>
      <c r="D229" s="18"/>
      <c r="E229" s="237"/>
    </row>
    <row r="230" spans="1:5" ht="13.5" customHeight="1">
      <c r="A230" s="12"/>
      <c r="B230" s="12"/>
      <c r="C230" s="381"/>
      <c r="D230" s="18"/>
      <c r="E230" s="237"/>
    </row>
    <row r="231" spans="1:5" ht="13.5" customHeight="1">
      <c r="A231" s="12"/>
      <c r="B231" s="12"/>
      <c r="C231" s="381"/>
      <c r="D231" s="18"/>
      <c r="E231" s="237"/>
    </row>
    <row r="232" spans="1:5" ht="13.5" customHeight="1">
      <c r="A232" s="12"/>
      <c r="B232" s="12"/>
      <c r="C232" s="381"/>
      <c r="D232" s="18"/>
      <c r="E232" s="237"/>
    </row>
    <row r="233" spans="1:5" ht="13.5" customHeight="1">
      <c r="A233" s="12"/>
      <c r="B233" s="12"/>
      <c r="C233" s="381"/>
      <c r="D233" s="18"/>
      <c r="E233" s="237"/>
    </row>
    <row r="234" spans="1:5" ht="13.5" customHeight="1">
      <c r="A234" s="12"/>
      <c r="B234" s="12"/>
      <c r="C234" s="381"/>
      <c r="D234" s="18"/>
      <c r="E234" s="237"/>
    </row>
    <row r="235" spans="1:5" ht="13.5" customHeight="1">
      <c r="A235" s="12"/>
      <c r="B235" s="12"/>
      <c r="C235" s="381"/>
      <c r="D235" s="18"/>
      <c r="E235" s="237"/>
    </row>
    <row r="236" spans="1:5" ht="13.5" customHeight="1">
      <c r="A236" s="12"/>
      <c r="B236" s="12"/>
      <c r="C236" s="381"/>
      <c r="D236" s="18"/>
      <c r="E236" s="237"/>
    </row>
    <row r="237" spans="1:5" ht="13.5" customHeight="1">
      <c r="A237" s="12"/>
      <c r="B237" s="12"/>
      <c r="C237" s="381"/>
      <c r="D237" s="18"/>
      <c r="E237" s="237"/>
    </row>
    <row r="238" spans="1:5" ht="13.5" customHeight="1">
      <c r="A238" s="12"/>
      <c r="B238" s="12"/>
      <c r="C238" s="381"/>
      <c r="D238" s="18"/>
      <c r="E238" s="237"/>
    </row>
    <row r="239" spans="1:5" ht="13.5" customHeight="1">
      <c r="A239" s="12"/>
      <c r="B239" s="12"/>
      <c r="C239" s="381"/>
      <c r="D239" s="18"/>
      <c r="E239" s="237"/>
    </row>
    <row r="240" spans="1:5" ht="13.5" customHeight="1">
      <c r="A240" s="12"/>
      <c r="B240" s="12"/>
      <c r="C240" s="381"/>
      <c r="D240" s="18"/>
      <c r="E240" s="237"/>
    </row>
    <row r="241" spans="1:5" ht="13.5" customHeight="1">
      <c r="A241" s="12"/>
      <c r="B241" s="12"/>
      <c r="C241" s="381"/>
      <c r="D241" s="18"/>
      <c r="E241" s="237"/>
    </row>
    <row r="242" spans="1:5" ht="13.5" customHeight="1">
      <c r="A242" s="12"/>
      <c r="B242" s="12"/>
      <c r="C242" s="381"/>
      <c r="D242" s="18"/>
      <c r="E242" s="237"/>
    </row>
    <row r="243" spans="1:5" ht="13.5" customHeight="1">
      <c r="A243" s="12"/>
      <c r="B243" s="12"/>
      <c r="C243" s="381"/>
      <c r="D243" s="18"/>
      <c r="E243" s="237"/>
    </row>
    <row r="244" spans="1:5" ht="13.5" customHeight="1">
      <c r="A244" s="12"/>
      <c r="B244" s="12"/>
      <c r="C244" s="381"/>
      <c r="D244" s="18"/>
      <c r="E244" s="237"/>
    </row>
    <row r="245" spans="1:5" ht="13.5" customHeight="1">
      <c r="A245" s="12"/>
      <c r="B245" s="12"/>
      <c r="C245" s="381"/>
      <c r="D245" s="18"/>
      <c r="E245" s="237"/>
    </row>
    <row r="246" spans="1:5" ht="13.5" customHeight="1">
      <c r="A246" s="12"/>
      <c r="B246" s="12"/>
      <c r="C246" s="381"/>
      <c r="D246" s="18"/>
      <c r="E246" s="237"/>
    </row>
    <row r="247" spans="1:5" ht="13.5" customHeight="1">
      <c r="A247" s="12"/>
      <c r="B247" s="12"/>
      <c r="C247" s="381"/>
      <c r="D247" s="18"/>
      <c r="E247" s="237"/>
    </row>
    <row r="248" spans="1:5" ht="13.5" customHeight="1">
      <c r="A248" s="12"/>
      <c r="B248" s="12"/>
      <c r="C248" s="381"/>
      <c r="D248" s="18"/>
      <c r="E248" s="237"/>
    </row>
    <row r="249" spans="1:5" ht="13.5" customHeight="1">
      <c r="A249" s="12"/>
      <c r="B249" s="12"/>
      <c r="C249" s="381"/>
      <c r="D249" s="18"/>
      <c r="E249" s="237"/>
    </row>
    <row r="250" spans="1:5" ht="13.5" customHeight="1">
      <c r="A250" s="12"/>
      <c r="B250" s="12"/>
      <c r="C250" s="381"/>
      <c r="D250" s="18"/>
      <c r="E250" s="237"/>
    </row>
    <row r="251" spans="1:5" ht="13.5" customHeight="1">
      <c r="A251" s="12"/>
      <c r="B251" s="12"/>
      <c r="C251" s="381"/>
      <c r="D251" s="18"/>
      <c r="E251" s="237"/>
    </row>
    <row r="252" spans="1:5" ht="13.5" customHeight="1">
      <c r="A252" s="12"/>
      <c r="B252" s="12"/>
      <c r="C252" s="381"/>
      <c r="D252" s="18"/>
      <c r="E252" s="237"/>
    </row>
    <row r="253" spans="1:5" ht="13.5" customHeight="1">
      <c r="A253" s="12"/>
      <c r="B253" s="12"/>
      <c r="C253" s="381"/>
      <c r="D253" s="18"/>
      <c r="E253" s="237"/>
    </row>
    <row r="254" spans="1:5" ht="13.5" customHeight="1">
      <c r="A254" s="12"/>
      <c r="B254" s="12"/>
      <c r="C254" s="381"/>
      <c r="D254" s="18"/>
      <c r="E254" s="237"/>
    </row>
    <row r="255" spans="1:5" ht="13.5" customHeight="1">
      <c r="A255" s="12"/>
      <c r="B255" s="12"/>
      <c r="C255" s="381"/>
      <c r="D255" s="18"/>
      <c r="E255" s="237"/>
    </row>
    <row r="256" spans="1:5" ht="13.5" customHeight="1">
      <c r="A256" s="12"/>
      <c r="B256" s="12"/>
      <c r="C256" s="381"/>
      <c r="D256" s="18"/>
      <c r="E256" s="237"/>
    </row>
    <row r="257" spans="1:5" ht="13.5" customHeight="1">
      <c r="A257" s="12"/>
      <c r="B257" s="12"/>
      <c r="C257" s="381"/>
      <c r="D257" s="18"/>
      <c r="E257" s="237"/>
    </row>
    <row r="258" spans="1:5" ht="13.5" customHeight="1">
      <c r="A258" s="12"/>
      <c r="B258" s="12"/>
      <c r="C258" s="381"/>
      <c r="D258" s="18"/>
      <c r="E258" s="237"/>
    </row>
    <row r="259" spans="1:5" ht="13.5" customHeight="1">
      <c r="A259" s="12"/>
      <c r="B259" s="12"/>
      <c r="C259" s="381"/>
      <c r="D259" s="18"/>
      <c r="E259" s="237"/>
    </row>
    <row r="260" spans="1:5" ht="13.5" customHeight="1">
      <c r="A260" s="12"/>
      <c r="B260" s="12"/>
      <c r="C260" s="381"/>
      <c r="D260" s="18"/>
      <c r="E260" s="237"/>
    </row>
    <row r="261" spans="1:5" ht="13.5" customHeight="1">
      <c r="A261" s="12"/>
      <c r="B261" s="12"/>
      <c r="C261" s="381"/>
      <c r="D261" s="18"/>
      <c r="E261" s="237"/>
    </row>
    <row r="262" spans="1:5" ht="13.5" customHeight="1">
      <c r="A262" s="12"/>
      <c r="B262" s="12"/>
      <c r="C262" s="381"/>
      <c r="D262" s="18"/>
      <c r="E262" s="237"/>
    </row>
    <row r="263" spans="1:5" ht="13.5" customHeight="1">
      <c r="A263" s="12"/>
      <c r="B263" s="12"/>
      <c r="C263" s="381"/>
      <c r="D263" s="18"/>
      <c r="E263" s="237"/>
    </row>
    <row r="264" spans="1:5" ht="13.5" customHeight="1">
      <c r="A264" s="12"/>
      <c r="B264" s="12"/>
      <c r="C264" s="381"/>
      <c r="D264" s="18"/>
      <c r="E264" s="237"/>
    </row>
    <row r="265" spans="1:5" ht="13.5" customHeight="1">
      <c r="A265" s="12"/>
      <c r="B265" s="12"/>
      <c r="C265" s="381"/>
      <c r="D265" s="18"/>
      <c r="E265" s="237"/>
    </row>
    <row r="266" spans="1:5" ht="13.5" customHeight="1">
      <c r="A266" s="12"/>
      <c r="B266" s="12"/>
      <c r="C266" s="381"/>
      <c r="D266" s="18"/>
      <c r="E266" s="237"/>
    </row>
    <row r="267" spans="1:5" ht="13.5" customHeight="1">
      <c r="A267" s="12"/>
      <c r="B267" s="12"/>
      <c r="C267" s="381"/>
      <c r="D267" s="18"/>
      <c r="E267" s="237"/>
    </row>
    <row r="268" spans="1:5" ht="13.5" customHeight="1">
      <c r="A268" s="12"/>
      <c r="B268" s="12"/>
      <c r="C268" s="381"/>
      <c r="D268" s="18"/>
      <c r="E268" s="237"/>
    </row>
    <row r="269" spans="1:5" ht="13.5" customHeight="1">
      <c r="A269" s="12"/>
      <c r="B269" s="12"/>
      <c r="C269" s="381"/>
      <c r="D269" s="18"/>
      <c r="E269" s="237"/>
    </row>
  </sheetData>
  <mergeCells count="33">
    <mergeCell ref="A31:D31"/>
    <mergeCell ref="A7:F7"/>
    <mergeCell ref="A10:F10"/>
    <mergeCell ref="A9:F9"/>
    <mergeCell ref="A11:D11"/>
    <mergeCell ref="A1:F1"/>
    <mergeCell ref="A2:F2"/>
    <mergeCell ref="A3:F3"/>
    <mergeCell ref="A5:F5"/>
    <mergeCell ref="A55:F55"/>
    <mergeCell ref="A78:F78"/>
    <mergeCell ref="A105:F105"/>
    <mergeCell ref="A103:F103"/>
    <mergeCell ref="A104:F104"/>
    <mergeCell ref="A56:F56"/>
    <mergeCell ref="A57:D57"/>
    <mergeCell ref="A71:D71"/>
    <mergeCell ref="A77:F77"/>
    <mergeCell ref="B139:B144"/>
    <mergeCell ref="B130:B132"/>
    <mergeCell ref="B133:B135"/>
    <mergeCell ref="A107:F107"/>
    <mergeCell ref="A109:F109"/>
    <mergeCell ref="A110:F110"/>
    <mergeCell ref="D116:E116"/>
    <mergeCell ref="A123:F123"/>
    <mergeCell ref="A122:F122"/>
    <mergeCell ref="A121:F121"/>
    <mergeCell ref="B136:B138"/>
    <mergeCell ref="A106:F106"/>
    <mergeCell ref="A108:F108"/>
    <mergeCell ref="A79:D79"/>
    <mergeCell ref="A120:F120"/>
  </mergeCells>
  <printOptions/>
  <pageMargins left="0.42" right="0.27" top="0.45" bottom="0.49" header="0.26" footer="0.61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8"/>
  <sheetViews>
    <sheetView workbookViewId="0" topLeftCell="A67">
      <selection activeCell="G41" sqref="G41"/>
    </sheetView>
  </sheetViews>
  <sheetFormatPr defaultColWidth="9.00390625" defaultRowHeight="13.5" customHeight="1"/>
  <cols>
    <col min="1" max="1" width="5.00390625" style="3" customWidth="1"/>
    <col min="2" max="2" width="5.625" style="3" customWidth="1"/>
    <col min="3" max="3" width="5.125" style="384" customWidth="1"/>
    <col min="4" max="4" width="56.75390625" style="3" customWidth="1"/>
    <col min="5" max="5" width="12.00390625" style="248" customWidth="1"/>
    <col min="6" max="6" width="11.125" style="49" customWidth="1"/>
    <col min="7" max="7" width="10.625" style="56" bestFit="1" customWidth="1"/>
    <col min="8" max="16384" width="9.125" style="56" customWidth="1"/>
  </cols>
  <sheetData>
    <row r="1" spans="1:6" ht="13.5" customHeight="1">
      <c r="A1" s="442" t="s">
        <v>371</v>
      </c>
      <c r="B1" s="442"/>
      <c r="C1" s="442"/>
      <c r="D1" s="442"/>
      <c r="E1" s="442"/>
      <c r="F1" s="442"/>
    </row>
    <row r="2" spans="1:6" ht="13.5" customHeight="1">
      <c r="A2" s="442" t="s">
        <v>0</v>
      </c>
      <c r="B2" s="442"/>
      <c r="C2" s="442"/>
      <c r="D2" s="442"/>
      <c r="E2" s="442"/>
      <c r="F2" s="442"/>
    </row>
    <row r="3" spans="1:6" ht="13.5" customHeight="1">
      <c r="A3" s="442" t="s">
        <v>343</v>
      </c>
      <c r="B3" s="442"/>
      <c r="C3" s="442"/>
      <c r="D3" s="442"/>
      <c r="E3" s="442"/>
      <c r="F3" s="442"/>
    </row>
    <row r="4" spans="3:6" ht="13.5" customHeight="1">
      <c r="C4" s="3"/>
      <c r="F4" s="119"/>
    </row>
    <row r="5" spans="1:6" ht="30" customHeight="1">
      <c r="A5" s="473" t="s">
        <v>56</v>
      </c>
      <c r="B5" s="473"/>
      <c r="C5" s="473"/>
      <c r="D5" s="473"/>
      <c r="E5" s="473"/>
      <c r="F5" s="473"/>
    </row>
    <row r="6" spans="1:6" ht="15" customHeight="1">
      <c r="A6" s="376"/>
      <c r="B6" s="376"/>
      <c r="C6" s="376"/>
      <c r="D6" s="376"/>
      <c r="E6" s="249"/>
      <c r="F6" s="47"/>
    </row>
    <row r="7" spans="1:6" ht="54" customHeight="1">
      <c r="A7" s="445" t="s">
        <v>127</v>
      </c>
      <c r="B7" s="445"/>
      <c r="C7" s="445"/>
      <c r="D7" s="445"/>
      <c r="E7" s="445"/>
      <c r="F7" s="445"/>
    </row>
    <row r="8" spans="1:6" ht="13.5" customHeight="1">
      <c r="A8" s="376"/>
      <c r="B8" s="376"/>
      <c r="C8" s="376"/>
      <c r="D8" s="376"/>
      <c r="E8" s="249"/>
      <c r="F8" s="24"/>
    </row>
    <row r="9" spans="1:6" ht="13.5" customHeight="1">
      <c r="A9" s="442" t="s">
        <v>2</v>
      </c>
      <c r="B9" s="442"/>
      <c r="C9" s="442"/>
      <c r="D9" s="442"/>
      <c r="E9" s="442"/>
      <c r="F9" s="442"/>
    </row>
    <row r="10" spans="1:6" ht="13.5" customHeight="1">
      <c r="A10" s="446" t="s">
        <v>370</v>
      </c>
      <c r="B10" s="446"/>
      <c r="C10" s="446"/>
      <c r="D10" s="446"/>
      <c r="E10" s="446"/>
      <c r="F10" s="446"/>
    </row>
    <row r="11" spans="1:7" ht="13.5" customHeight="1">
      <c r="A11" s="447" t="s">
        <v>7</v>
      </c>
      <c r="B11" s="447"/>
      <c r="C11" s="447"/>
      <c r="D11" s="447"/>
      <c r="E11" s="237"/>
      <c r="G11" s="57"/>
    </row>
    <row r="12" spans="1:6" ht="13.5" customHeight="1">
      <c r="A12" s="6" t="s">
        <v>3</v>
      </c>
      <c r="B12" s="6" t="s">
        <v>4</v>
      </c>
      <c r="C12" s="382" t="s">
        <v>1</v>
      </c>
      <c r="D12" s="6" t="s">
        <v>5</v>
      </c>
      <c r="E12" s="238" t="s">
        <v>6</v>
      </c>
      <c r="F12" s="53"/>
    </row>
    <row r="13" spans="1:6" s="58" customFormat="1" ht="13.5" customHeight="1">
      <c r="A13" s="11">
        <v>600</v>
      </c>
      <c r="B13" s="11"/>
      <c r="C13" s="72"/>
      <c r="D13" s="11" t="s">
        <v>110</v>
      </c>
      <c r="E13" s="73">
        <f>E14</f>
        <v>6000</v>
      </c>
      <c r="F13" s="64"/>
    </row>
    <row r="14" spans="1:6" ht="13.5" customHeight="1">
      <c r="A14" s="13"/>
      <c r="B14" s="13">
        <v>60016</v>
      </c>
      <c r="C14" s="40"/>
      <c r="D14" s="40" t="s">
        <v>120</v>
      </c>
      <c r="E14" s="74">
        <f>E15</f>
        <v>6000</v>
      </c>
      <c r="F14" s="53"/>
    </row>
    <row r="15" spans="1:6" ht="13.5" customHeight="1">
      <c r="A15" s="15"/>
      <c r="B15" s="15"/>
      <c r="C15" s="44" t="s">
        <v>201</v>
      </c>
      <c r="D15" s="15" t="s">
        <v>205</v>
      </c>
      <c r="E15" s="75">
        <v>6000</v>
      </c>
      <c r="F15" s="53"/>
    </row>
    <row r="16" spans="1:6" s="58" customFormat="1" ht="13.5" customHeight="1">
      <c r="A16" s="8">
        <v>630</v>
      </c>
      <c r="B16" s="8"/>
      <c r="C16" s="379"/>
      <c r="D16" s="8" t="s">
        <v>348</v>
      </c>
      <c r="E16" s="76">
        <f>E17</f>
        <v>6460</v>
      </c>
      <c r="F16" s="64"/>
    </row>
    <row r="17" spans="1:6" ht="13.5" customHeight="1">
      <c r="A17" s="13"/>
      <c r="B17" s="13">
        <v>63001</v>
      </c>
      <c r="C17" s="41"/>
      <c r="D17" s="13" t="s">
        <v>349</v>
      </c>
      <c r="E17" s="74">
        <f>E18</f>
        <v>6460</v>
      </c>
      <c r="F17" s="53"/>
    </row>
    <row r="18" spans="1:6" ht="13.5" customHeight="1">
      <c r="A18" s="13"/>
      <c r="B18" s="13"/>
      <c r="C18" s="41" t="s">
        <v>243</v>
      </c>
      <c r="D18" s="13" t="s">
        <v>244</v>
      </c>
      <c r="E18" s="74">
        <v>6460</v>
      </c>
      <c r="F18" s="53"/>
    </row>
    <row r="19" spans="1:6" s="58" customFormat="1" ht="13.5" customHeight="1">
      <c r="A19" s="17">
        <v>801</v>
      </c>
      <c r="B19" s="17"/>
      <c r="C19" s="383"/>
      <c r="D19" s="17" t="s">
        <v>14</v>
      </c>
      <c r="E19" s="239">
        <f>E20</f>
        <v>109400</v>
      </c>
      <c r="F19" s="64"/>
    </row>
    <row r="20" spans="1:6" ht="13.5" customHeight="1">
      <c r="A20" s="18"/>
      <c r="B20" s="18">
        <v>80101</v>
      </c>
      <c r="C20" s="381"/>
      <c r="D20" s="18" t="s">
        <v>30</v>
      </c>
      <c r="E20" s="237">
        <f>E21</f>
        <v>109400</v>
      </c>
      <c r="F20" s="53"/>
    </row>
    <row r="21" spans="1:6" ht="13.5" customHeight="1">
      <c r="A21" s="6"/>
      <c r="B21" s="6"/>
      <c r="C21" s="382" t="s">
        <v>201</v>
      </c>
      <c r="D21" s="6" t="s">
        <v>205</v>
      </c>
      <c r="E21" s="238">
        <v>109400</v>
      </c>
      <c r="F21" s="53"/>
    </row>
    <row r="22" spans="1:6" s="58" customFormat="1" ht="25.5" customHeight="1">
      <c r="A22" s="8">
        <v>756</v>
      </c>
      <c r="B22" s="8"/>
      <c r="C22" s="379"/>
      <c r="D22" s="395" t="s">
        <v>252</v>
      </c>
      <c r="E22" s="241">
        <f>E23</f>
        <v>257165</v>
      </c>
      <c r="F22" s="64"/>
    </row>
    <row r="23" spans="1:6" ht="24.75" customHeight="1">
      <c r="A23" s="13"/>
      <c r="B23" s="13">
        <v>75615</v>
      </c>
      <c r="C23" s="41"/>
      <c r="D23" s="396" t="s">
        <v>253</v>
      </c>
      <c r="E23" s="237">
        <f>E24</f>
        <v>257165</v>
      </c>
      <c r="F23" s="53"/>
    </row>
    <row r="24" spans="1:6" ht="13.5" customHeight="1">
      <c r="A24" s="15"/>
      <c r="B24" s="15"/>
      <c r="C24" s="44" t="s">
        <v>215</v>
      </c>
      <c r="D24" s="15" t="s">
        <v>214</v>
      </c>
      <c r="E24" s="238">
        <v>257165</v>
      </c>
      <c r="F24" s="53"/>
    </row>
    <row r="25" spans="1:6" ht="13.5" customHeight="1">
      <c r="A25" s="42">
        <v>852</v>
      </c>
      <c r="B25" s="11"/>
      <c r="C25" s="94"/>
      <c r="D25" s="77" t="s">
        <v>107</v>
      </c>
      <c r="E25" s="241">
        <f>E26</f>
        <v>480</v>
      </c>
      <c r="F25" s="53"/>
    </row>
    <row r="26" spans="1:6" ht="13.5" customHeight="1">
      <c r="A26" s="7"/>
      <c r="B26" s="13">
        <v>85219</v>
      </c>
      <c r="C26" s="92"/>
      <c r="D26" s="48" t="s">
        <v>146</v>
      </c>
      <c r="E26" s="237">
        <f>E27</f>
        <v>480</v>
      </c>
      <c r="F26" s="53"/>
    </row>
    <row r="27" spans="1:6" ht="13.5" customHeight="1">
      <c r="A27" s="9"/>
      <c r="B27" s="15"/>
      <c r="C27" s="382" t="s">
        <v>211</v>
      </c>
      <c r="D27" s="6" t="s">
        <v>317</v>
      </c>
      <c r="E27" s="237">
        <v>480</v>
      </c>
      <c r="F27" s="53"/>
    </row>
    <row r="28" spans="1:5" ht="13.5" customHeight="1">
      <c r="A28" s="11">
        <v>921</v>
      </c>
      <c r="B28" s="11"/>
      <c r="C28" s="72"/>
      <c r="D28" s="11" t="s">
        <v>123</v>
      </c>
      <c r="E28" s="239">
        <f>E29+E31</f>
        <v>12500</v>
      </c>
    </row>
    <row r="29" spans="1:5" ht="13.5" customHeight="1">
      <c r="A29" s="13"/>
      <c r="B29" s="13">
        <v>92109</v>
      </c>
      <c r="C29" s="41"/>
      <c r="D29" s="13" t="s">
        <v>344</v>
      </c>
      <c r="E29" s="237">
        <f>E30</f>
        <v>2500</v>
      </c>
    </row>
    <row r="30" spans="1:5" ht="13.5" customHeight="1">
      <c r="A30" s="13"/>
      <c r="B30" s="13"/>
      <c r="C30" s="41" t="s">
        <v>46</v>
      </c>
      <c r="D30" s="397" t="s">
        <v>31</v>
      </c>
      <c r="E30" s="237">
        <v>2500</v>
      </c>
    </row>
    <row r="31" spans="1:5" ht="13.5" customHeight="1">
      <c r="A31" s="13"/>
      <c r="B31" s="13">
        <v>92621</v>
      </c>
      <c r="C31" s="41"/>
      <c r="D31" s="13" t="s">
        <v>124</v>
      </c>
      <c r="E31" s="237">
        <f>E32</f>
        <v>10000</v>
      </c>
    </row>
    <row r="32" spans="1:5" ht="13.5" customHeight="1">
      <c r="A32" s="15"/>
      <c r="B32" s="15"/>
      <c r="C32" s="44" t="s">
        <v>345</v>
      </c>
      <c r="D32" s="15" t="s">
        <v>346</v>
      </c>
      <c r="E32" s="238">
        <v>10000</v>
      </c>
    </row>
    <row r="33" spans="4:6" ht="13.5" customHeight="1">
      <c r="D33" s="398" t="s">
        <v>20</v>
      </c>
      <c r="E33" s="240">
        <f>E28+E22+E19+E16+E13+E25</f>
        <v>392005</v>
      </c>
      <c r="F33" s="53"/>
    </row>
    <row r="34" spans="1:6" ht="13.5" customHeight="1">
      <c r="A34" s="447" t="s">
        <v>13</v>
      </c>
      <c r="B34" s="447"/>
      <c r="C34" s="447"/>
      <c r="D34" s="447"/>
      <c r="E34" s="237"/>
      <c r="F34" s="53"/>
    </row>
    <row r="35" spans="1:6" ht="13.5" customHeight="1">
      <c r="A35" s="18" t="s">
        <v>3</v>
      </c>
      <c r="B35" s="18" t="s">
        <v>4</v>
      </c>
      <c r="C35" s="381" t="s">
        <v>1</v>
      </c>
      <c r="D35" s="18" t="s">
        <v>5</v>
      </c>
      <c r="E35" s="237" t="s">
        <v>6</v>
      </c>
      <c r="F35" s="53"/>
    </row>
    <row r="36" spans="1:6" ht="13.5" customHeight="1">
      <c r="A36" s="11">
        <v>600</v>
      </c>
      <c r="B36" s="11"/>
      <c r="C36" s="72"/>
      <c r="D36" s="11" t="s">
        <v>110</v>
      </c>
      <c r="E36" s="239">
        <f>E37</f>
        <v>6000</v>
      </c>
      <c r="F36" s="53"/>
    </row>
    <row r="37" spans="1:6" ht="13.5" customHeight="1">
      <c r="A37" s="13"/>
      <c r="B37" s="13">
        <v>60016</v>
      </c>
      <c r="C37" s="40"/>
      <c r="D37" s="40" t="s">
        <v>120</v>
      </c>
      <c r="E37" s="237">
        <f>E38</f>
        <v>6000</v>
      </c>
      <c r="F37" s="53"/>
    </row>
    <row r="38" spans="1:6" ht="13.5" customHeight="1">
      <c r="A38" s="381"/>
      <c r="B38" s="381"/>
      <c r="C38" s="381" t="s">
        <v>15</v>
      </c>
      <c r="D38" s="40" t="s">
        <v>27</v>
      </c>
      <c r="E38" s="237">
        <f>E39</f>
        <v>6000</v>
      </c>
      <c r="F38" s="53"/>
    </row>
    <row r="39" spans="1:6" ht="13.5" customHeight="1">
      <c r="A39" s="6"/>
      <c r="B39" s="6"/>
      <c r="C39" s="382"/>
      <c r="D39" s="6" t="s">
        <v>347</v>
      </c>
      <c r="E39" s="237">
        <v>6000</v>
      </c>
      <c r="F39" s="53"/>
    </row>
    <row r="40" spans="1:6" ht="13.5" customHeight="1">
      <c r="A40" s="257">
        <v>700</v>
      </c>
      <c r="B40" s="257"/>
      <c r="C40" s="258"/>
      <c r="D40" s="11" t="s">
        <v>59</v>
      </c>
      <c r="E40" s="239">
        <f>E41</f>
        <v>15000</v>
      </c>
      <c r="F40" s="53"/>
    </row>
    <row r="41" spans="1:6" ht="13.5" customHeight="1">
      <c r="A41" s="13"/>
      <c r="B41" s="13">
        <v>70005</v>
      </c>
      <c r="C41" s="92"/>
      <c r="D41" s="13" t="s">
        <v>60</v>
      </c>
      <c r="E41" s="237">
        <f>E42</f>
        <v>15000</v>
      </c>
      <c r="F41" s="53"/>
    </row>
    <row r="42" spans="1:6" ht="13.5" customHeight="1">
      <c r="A42" s="13"/>
      <c r="B42" s="13"/>
      <c r="C42" s="12">
        <v>6050</v>
      </c>
      <c r="D42" s="18" t="s">
        <v>27</v>
      </c>
      <c r="E42" s="237">
        <v>15000</v>
      </c>
      <c r="F42" s="53"/>
    </row>
    <row r="43" spans="1:6" ht="13.5" customHeight="1">
      <c r="A43" s="15"/>
      <c r="B43" s="15"/>
      <c r="C43" s="81"/>
      <c r="D43" s="15" t="s">
        <v>358</v>
      </c>
      <c r="E43" s="238">
        <v>15000</v>
      </c>
      <c r="F43" s="53"/>
    </row>
    <row r="44" spans="1:6" s="58" customFormat="1" ht="13.5" customHeight="1">
      <c r="A44" s="11">
        <v>710</v>
      </c>
      <c r="B44" s="11"/>
      <c r="C44" s="94"/>
      <c r="D44" s="11" t="s">
        <v>85</v>
      </c>
      <c r="E44" s="239">
        <f>E45</f>
        <v>20000</v>
      </c>
      <c r="F44" s="64"/>
    </row>
    <row r="45" spans="1:6" ht="13.5" customHeight="1">
      <c r="A45" s="13"/>
      <c r="B45" s="13">
        <v>71095</v>
      </c>
      <c r="C45" s="92"/>
      <c r="D45" s="13" t="s">
        <v>84</v>
      </c>
      <c r="E45" s="237">
        <f>E46</f>
        <v>20000</v>
      </c>
      <c r="F45" s="53"/>
    </row>
    <row r="46" spans="1:6" ht="13.5" customHeight="1">
      <c r="A46" s="13"/>
      <c r="B46" s="13"/>
      <c r="C46" s="92" t="s">
        <v>15</v>
      </c>
      <c r="D46" s="40" t="s">
        <v>27</v>
      </c>
      <c r="E46" s="237">
        <f>E47</f>
        <v>20000</v>
      </c>
      <c r="F46" s="53"/>
    </row>
    <row r="47" spans="1:6" ht="13.5" customHeight="1">
      <c r="A47" s="15"/>
      <c r="B47" s="15"/>
      <c r="C47" s="81"/>
      <c r="D47" s="32" t="s">
        <v>357</v>
      </c>
      <c r="E47" s="238">
        <v>20000</v>
      </c>
      <c r="F47" s="53"/>
    </row>
    <row r="48" spans="1:6" ht="13.5" customHeight="1">
      <c r="A48" s="8">
        <v>630</v>
      </c>
      <c r="B48" s="8"/>
      <c r="C48" s="379"/>
      <c r="D48" s="8" t="s">
        <v>348</v>
      </c>
      <c r="E48" s="76">
        <f>E49</f>
        <v>6640</v>
      </c>
      <c r="F48" s="53"/>
    </row>
    <row r="49" spans="1:6" ht="13.5" customHeight="1">
      <c r="A49" s="13"/>
      <c r="B49" s="13">
        <v>63001</v>
      </c>
      <c r="C49" s="41"/>
      <c r="D49" s="13" t="s">
        <v>349</v>
      </c>
      <c r="E49" s="74">
        <f>E50+E51</f>
        <v>6640</v>
      </c>
      <c r="F49" s="53"/>
    </row>
    <row r="50" spans="1:6" ht="13.5" customHeight="1">
      <c r="A50" s="13"/>
      <c r="B50" s="13"/>
      <c r="C50" s="41" t="s">
        <v>216</v>
      </c>
      <c r="D50" s="13" t="s">
        <v>184</v>
      </c>
      <c r="E50" s="74">
        <v>3000</v>
      </c>
      <c r="F50" s="53"/>
    </row>
    <row r="51" spans="1:6" ht="13.5" customHeight="1">
      <c r="A51" s="13"/>
      <c r="B51" s="13"/>
      <c r="C51" s="41" t="s">
        <v>350</v>
      </c>
      <c r="D51" s="13" t="s">
        <v>86</v>
      </c>
      <c r="E51" s="74">
        <v>3640</v>
      </c>
      <c r="F51" s="53"/>
    </row>
    <row r="52" spans="1:6" ht="13.5" customHeight="1">
      <c r="A52" s="11">
        <v>801</v>
      </c>
      <c r="B52" s="25"/>
      <c r="C52" s="43"/>
      <c r="D52" s="17" t="s">
        <v>14</v>
      </c>
      <c r="E52" s="239">
        <f>E53+E58</f>
        <v>324385</v>
      </c>
      <c r="F52" s="53"/>
    </row>
    <row r="53" spans="1:6" ht="13.5" customHeight="1">
      <c r="A53" s="13"/>
      <c r="B53" s="13">
        <v>80101</v>
      </c>
      <c r="C53" s="41"/>
      <c r="D53" s="18" t="s">
        <v>30</v>
      </c>
      <c r="E53" s="237">
        <f>E54+E55+E56</f>
        <v>241385</v>
      </c>
      <c r="F53" s="53"/>
    </row>
    <row r="54" spans="1:6" ht="13.5" customHeight="1">
      <c r="A54" s="13"/>
      <c r="B54" s="13"/>
      <c r="C54" s="41" t="s">
        <v>216</v>
      </c>
      <c r="D54" s="18" t="s">
        <v>184</v>
      </c>
      <c r="E54" s="237">
        <f>63000+51985-20000-7000</f>
        <v>87985</v>
      </c>
      <c r="F54" s="53"/>
    </row>
    <row r="55" spans="1:6" ht="13.5" customHeight="1">
      <c r="A55" s="13"/>
      <c r="B55" s="13"/>
      <c r="C55" s="41" t="s">
        <v>54</v>
      </c>
      <c r="D55" s="18" t="s">
        <v>55</v>
      </c>
      <c r="E55" s="237">
        <f>109400+24000</f>
        <v>133400</v>
      </c>
      <c r="F55" s="53"/>
    </row>
    <row r="56" spans="1:6" ht="13.5" customHeight="1">
      <c r="A56" s="13"/>
      <c r="B56" s="13"/>
      <c r="C56" s="41" t="s">
        <v>15</v>
      </c>
      <c r="D56" s="13" t="s">
        <v>27</v>
      </c>
      <c r="E56" s="237">
        <f>E57</f>
        <v>20000</v>
      </c>
      <c r="F56" s="53"/>
    </row>
    <row r="57" spans="1:6" ht="13.5" customHeight="1">
      <c r="A57" s="13"/>
      <c r="B57" s="13"/>
      <c r="C57" s="41"/>
      <c r="D57" s="18" t="s">
        <v>369</v>
      </c>
      <c r="E57" s="237">
        <v>20000</v>
      </c>
      <c r="F57" s="53"/>
    </row>
    <row r="58" spans="1:6" ht="13.5" customHeight="1">
      <c r="A58" s="13"/>
      <c r="B58" s="13">
        <v>80104</v>
      </c>
      <c r="C58" s="41"/>
      <c r="D58" s="18" t="s">
        <v>351</v>
      </c>
      <c r="E58" s="237">
        <f>E59</f>
        <v>83000</v>
      </c>
      <c r="F58" s="53"/>
    </row>
    <row r="59" spans="1:6" ht="13.5" customHeight="1">
      <c r="A59" s="15"/>
      <c r="B59" s="15"/>
      <c r="C59" s="44" t="s">
        <v>352</v>
      </c>
      <c r="D59" s="6" t="s">
        <v>367</v>
      </c>
      <c r="E59" s="238">
        <f>40000+43000</f>
        <v>83000</v>
      </c>
      <c r="F59" s="53"/>
    </row>
    <row r="60" spans="1:6" ht="13.5" customHeight="1">
      <c r="A60" s="42">
        <v>852</v>
      </c>
      <c r="B60" s="11"/>
      <c r="C60" s="94"/>
      <c r="D60" s="77" t="s">
        <v>107</v>
      </c>
      <c r="E60" s="241">
        <f>E61</f>
        <v>480</v>
      </c>
      <c r="F60" s="53"/>
    </row>
    <row r="61" spans="1:6" ht="13.5" customHeight="1">
      <c r="A61" s="7"/>
      <c r="B61" s="13">
        <v>85219</v>
      </c>
      <c r="C61" s="92"/>
      <c r="D61" s="48" t="s">
        <v>146</v>
      </c>
      <c r="E61" s="237">
        <f>E62</f>
        <v>480</v>
      </c>
      <c r="F61" s="53"/>
    </row>
    <row r="62" spans="1:6" ht="13.5" customHeight="1">
      <c r="A62" s="9"/>
      <c r="B62" s="15"/>
      <c r="C62" s="382" t="s">
        <v>54</v>
      </c>
      <c r="D62" s="6" t="s">
        <v>55</v>
      </c>
      <c r="E62" s="237">
        <v>480</v>
      </c>
      <c r="F62" s="53"/>
    </row>
    <row r="63" spans="1:6" ht="12" customHeight="1">
      <c r="A63" s="11">
        <v>921</v>
      </c>
      <c r="B63" s="11"/>
      <c r="C63" s="72"/>
      <c r="D63" s="11" t="s">
        <v>123</v>
      </c>
      <c r="E63" s="239">
        <f>E64+E68</f>
        <v>19500</v>
      </c>
      <c r="F63" s="53"/>
    </row>
    <row r="64" spans="1:6" ht="12" customHeight="1">
      <c r="A64" s="13"/>
      <c r="B64" s="13">
        <v>92109</v>
      </c>
      <c r="C64" s="41"/>
      <c r="D64" s="13" t="s">
        <v>344</v>
      </c>
      <c r="E64" s="237">
        <f>E65+E66</f>
        <v>9500</v>
      </c>
      <c r="F64" s="53"/>
    </row>
    <row r="65" spans="1:6" ht="12" customHeight="1">
      <c r="A65" s="13"/>
      <c r="B65" s="13"/>
      <c r="C65" s="41" t="s">
        <v>125</v>
      </c>
      <c r="D65" s="13" t="s">
        <v>354</v>
      </c>
      <c r="E65" s="237">
        <v>7000</v>
      </c>
      <c r="F65" s="53"/>
    </row>
    <row r="66" spans="1:6" ht="12" customHeight="1">
      <c r="A66" s="13"/>
      <c r="B66" s="13"/>
      <c r="C66" s="41" t="s">
        <v>15</v>
      </c>
      <c r="D66" s="13" t="s">
        <v>27</v>
      </c>
      <c r="E66" s="237">
        <f>E67</f>
        <v>2500</v>
      </c>
      <c r="F66" s="53"/>
    </row>
    <row r="67" spans="1:6" ht="14.25" customHeight="1">
      <c r="A67" s="13"/>
      <c r="B67" s="13"/>
      <c r="C67" s="41"/>
      <c r="D67" s="397" t="s">
        <v>353</v>
      </c>
      <c r="E67" s="237">
        <v>2500</v>
      </c>
      <c r="F67" s="53"/>
    </row>
    <row r="68" spans="1:6" ht="12" customHeight="1">
      <c r="A68" s="13"/>
      <c r="B68" s="13">
        <v>92621</v>
      </c>
      <c r="C68" s="41"/>
      <c r="D68" s="13" t="s">
        <v>124</v>
      </c>
      <c r="E68" s="237">
        <f>E69</f>
        <v>10000</v>
      </c>
      <c r="F68" s="53"/>
    </row>
    <row r="69" spans="1:6" ht="13.5" customHeight="1">
      <c r="A69" s="15"/>
      <c r="B69" s="15"/>
      <c r="C69" s="44" t="s">
        <v>125</v>
      </c>
      <c r="D69" s="15" t="s">
        <v>354</v>
      </c>
      <c r="E69" s="238">
        <v>10000</v>
      </c>
      <c r="F69" s="53"/>
    </row>
    <row r="70" spans="4:6" ht="13.5" customHeight="1">
      <c r="D70" s="398" t="s">
        <v>20</v>
      </c>
      <c r="E70" s="240">
        <f>E36+E40+E48+E52+E63+E44+E60</f>
        <v>392005</v>
      </c>
      <c r="F70" s="3"/>
    </row>
    <row r="71" spans="1:5" ht="13.5" customHeight="1">
      <c r="A71" s="18"/>
      <c r="B71" s="18"/>
      <c r="C71" s="381"/>
      <c r="D71" s="18"/>
      <c r="E71" s="237"/>
    </row>
    <row r="72" spans="1:6" ht="13.5" customHeight="1">
      <c r="A72" s="462" t="s">
        <v>16</v>
      </c>
      <c r="B72" s="462"/>
      <c r="C72" s="462"/>
      <c r="D72" s="462"/>
      <c r="E72" s="462"/>
      <c r="F72" s="462"/>
    </row>
    <row r="73" spans="1:6" ht="27.75" customHeight="1">
      <c r="A73" s="450" t="s">
        <v>52</v>
      </c>
      <c r="B73" s="450"/>
      <c r="C73" s="450"/>
      <c r="D73" s="450"/>
      <c r="E73" s="450"/>
      <c r="F73" s="450"/>
    </row>
    <row r="74" spans="1:6" ht="29.25" customHeight="1">
      <c r="A74" s="439" t="s">
        <v>365</v>
      </c>
      <c r="B74" s="439"/>
      <c r="C74" s="439"/>
      <c r="D74" s="439"/>
      <c r="E74" s="439"/>
      <c r="F74" s="439"/>
    </row>
    <row r="75" spans="1:6" ht="41.25" customHeight="1">
      <c r="A75" s="439" t="s">
        <v>373</v>
      </c>
      <c r="B75" s="440"/>
      <c r="C75" s="440"/>
      <c r="D75" s="440"/>
      <c r="E75" s="440"/>
      <c r="F75" s="440"/>
    </row>
    <row r="76" spans="1:6" ht="29.25" customHeight="1">
      <c r="A76" s="439" t="s">
        <v>372</v>
      </c>
      <c r="B76" s="440"/>
      <c r="C76" s="440"/>
      <c r="D76" s="440"/>
      <c r="E76" s="440"/>
      <c r="F76" s="440"/>
    </row>
    <row r="77" spans="1:6" ht="13.5" customHeight="1">
      <c r="A77" s="442" t="s">
        <v>21</v>
      </c>
      <c r="B77" s="442"/>
      <c r="C77" s="442"/>
      <c r="D77" s="442"/>
      <c r="E77" s="442"/>
      <c r="F77" s="442"/>
    </row>
    <row r="78" spans="1:6" ht="13.5" customHeight="1">
      <c r="A78" s="450" t="s">
        <v>191</v>
      </c>
      <c r="B78" s="450"/>
      <c r="C78" s="450"/>
      <c r="D78" s="450"/>
      <c r="E78" s="450"/>
      <c r="F78" s="450"/>
    </row>
    <row r="79" spans="1:6" ht="13.5" customHeight="1">
      <c r="A79" s="18" t="s">
        <v>355</v>
      </c>
      <c r="B79" s="18"/>
      <c r="C79" s="381"/>
      <c r="D79" s="18"/>
      <c r="E79" s="237"/>
      <c r="F79" s="217"/>
    </row>
    <row r="80" spans="1:6" ht="13.5" customHeight="1">
      <c r="A80" s="18" t="s">
        <v>356</v>
      </c>
      <c r="B80" s="18"/>
      <c r="C80" s="381"/>
      <c r="D80" s="18"/>
      <c r="E80" s="237"/>
      <c r="F80" s="217"/>
    </row>
    <row r="81" spans="1:6" ht="13.5" customHeight="1">
      <c r="A81" s="442" t="s">
        <v>23</v>
      </c>
      <c r="B81" s="442"/>
      <c r="C81" s="442"/>
      <c r="D81" s="442"/>
      <c r="E81" s="442"/>
      <c r="F81" s="442"/>
    </row>
    <row r="82" spans="1:6" ht="13.5" customHeight="1">
      <c r="A82" s="450" t="s">
        <v>359</v>
      </c>
      <c r="B82" s="450"/>
      <c r="C82" s="450"/>
      <c r="D82" s="450"/>
      <c r="E82" s="450"/>
      <c r="F82" s="450"/>
    </row>
    <row r="83" spans="1:6" ht="13.5" customHeight="1">
      <c r="A83" s="18" t="s">
        <v>360</v>
      </c>
      <c r="B83" s="18"/>
      <c r="C83" s="381"/>
      <c r="D83" s="18"/>
      <c r="E83" s="237"/>
      <c r="F83" s="217"/>
    </row>
    <row r="84" spans="1:6" ht="13.5" customHeight="1">
      <c r="A84" s="18" t="s">
        <v>361</v>
      </c>
      <c r="B84" s="18"/>
      <c r="C84" s="381"/>
      <c r="D84" s="18"/>
      <c r="E84" s="237"/>
      <c r="F84" s="217"/>
    </row>
    <row r="85" spans="1:6" ht="13.5" customHeight="1">
      <c r="A85" s="442" t="s">
        <v>25</v>
      </c>
      <c r="B85" s="442"/>
      <c r="C85" s="442"/>
      <c r="D85" s="442"/>
      <c r="E85" s="442"/>
      <c r="F85" s="442"/>
    </row>
    <row r="86" spans="1:6" ht="42" customHeight="1">
      <c r="A86" s="450" t="s">
        <v>366</v>
      </c>
      <c r="B86" s="450"/>
      <c r="C86" s="450"/>
      <c r="D86" s="450"/>
      <c r="E86" s="450"/>
      <c r="F86" s="450"/>
    </row>
    <row r="87" spans="1:6" ht="13.5" customHeight="1">
      <c r="A87" s="399"/>
      <c r="C87" s="3" t="s">
        <v>133</v>
      </c>
      <c r="D87" s="398"/>
      <c r="E87" s="398"/>
      <c r="F87" s="400"/>
    </row>
    <row r="88" spans="1:6" ht="13.5" customHeight="1">
      <c r="A88" s="399"/>
      <c r="B88" s="401" t="s">
        <v>3</v>
      </c>
      <c r="C88" s="165" t="s">
        <v>362</v>
      </c>
      <c r="D88" s="165" t="s">
        <v>5</v>
      </c>
      <c r="E88" s="402" t="s">
        <v>6</v>
      </c>
      <c r="F88" s="400"/>
    </row>
    <row r="89" spans="1:6" ht="13.5" customHeight="1">
      <c r="A89" s="399"/>
      <c r="B89" s="474">
        <v>921</v>
      </c>
      <c r="C89" s="132"/>
      <c r="D89" s="132" t="s">
        <v>123</v>
      </c>
      <c r="E89" s="140">
        <v>10000</v>
      </c>
      <c r="F89" s="400"/>
    </row>
    <row r="90" spans="1:6" ht="13.5" customHeight="1">
      <c r="A90" s="399"/>
      <c r="B90" s="475"/>
      <c r="C90" s="124">
        <v>92116</v>
      </c>
      <c r="D90" s="124" t="s">
        <v>363</v>
      </c>
      <c r="E90" s="142">
        <v>10000</v>
      </c>
      <c r="F90" s="400"/>
    </row>
    <row r="91" spans="1:6" ht="13.5" customHeight="1">
      <c r="A91" s="399"/>
      <c r="B91" s="475"/>
      <c r="C91" s="124"/>
      <c r="D91" s="124" t="s">
        <v>364</v>
      </c>
      <c r="E91" s="403"/>
      <c r="F91" s="400"/>
    </row>
    <row r="92" spans="1:6" ht="13.5" customHeight="1">
      <c r="A92" s="399"/>
      <c r="B92" s="476"/>
      <c r="C92" s="136"/>
      <c r="D92" s="136" t="s">
        <v>368</v>
      </c>
      <c r="E92" s="405"/>
      <c r="F92" s="400"/>
    </row>
    <row r="93" spans="1:6" ht="13.5" customHeight="1">
      <c r="A93" s="399"/>
      <c r="B93" s="404"/>
      <c r="C93" s="136"/>
      <c r="D93" s="136" t="s">
        <v>20</v>
      </c>
      <c r="E93" s="210">
        <f>E89</f>
        <v>10000</v>
      </c>
      <c r="F93" s="400"/>
    </row>
    <row r="94" spans="1:6" ht="13.5" customHeight="1">
      <c r="A94" s="477" t="s">
        <v>63</v>
      </c>
      <c r="B94" s="477"/>
      <c r="C94" s="477"/>
      <c r="D94" s="477"/>
      <c r="E94" s="477"/>
      <c r="F94" s="477"/>
    </row>
    <row r="95" spans="1:6" ht="13.5" customHeight="1">
      <c r="A95" s="443" t="s">
        <v>28</v>
      </c>
      <c r="B95" s="443"/>
      <c r="C95" s="443"/>
      <c r="D95" s="443"/>
      <c r="E95" s="443"/>
      <c r="F95" s="443"/>
    </row>
    <row r="96" spans="1:6" ht="13.5" customHeight="1">
      <c r="A96" s="444" t="s">
        <v>193</v>
      </c>
      <c r="B96" s="444"/>
      <c r="C96" s="444"/>
      <c r="D96" s="444"/>
      <c r="E96" s="444"/>
      <c r="F96" s="444"/>
    </row>
    <row r="97" spans="1:6" ht="13.5" customHeight="1">
      <c r="A97" s="441" t="s">
        <v>42</v>
      </c>
      <c r="B97" s="441"/>
      <c r="C97" s="441"/>
      <c r="D97" s="441"/>
      <c r="E97" s="441"/>
      <c r="F97" s="441"/>
    </row>
    <row r="98" spans="1:5" ht="13.5" customHeight="1">
      <c r="A98" s="18"/>
      <c r="B98" s="18"/>
      <c r="C98" s="381"/>
      <c r="D98" s="18"/>
      <c r="E98" s="237"/>
    </row>
    <row r="99" spans="1:5" ht="13.5" customHeight="1">
      <c r="A99" s="18"/>
      <c r="B99" s="18"/>
      <c r="C99" s="381"/>
      <c r="D99" s="18"/>
      <c r="E99" s="237"/>
    </row>
    <row r="100" spans="1:5" ht="13.5" customHeight="1">
      <c r="A100" s="18"/>
      <c r="B100" s="18"/>
      <c r="C100" s="381"/>
      <c r="D100" s="18"/>
      <c r="E100" s="237"/>
    </row>
    <row r="101" spans="1:5" ht="13.5" customHeight="1">
      <c r="A101" s="18"/>
      <c r="B101" s="18"/>
      <c r="C101" s="381"/>
      <c r="D101" s="18"/>
      <c r="E101" s="237"/>
    </row>
    <row r="102" spans="1:5" ht="13.5" customHeight="1">
      <c r="A102" s="18"/>
      <c r="B102" s="18"/>
      <c r="C102" s="381"/>
      <c r="D102" s="18"/>
      <c r="E102" s="237"/>
    </row>
    <row r="103" spans="1:5" ht="13.5" customHeight="1">
      <c r="A103" s="18"/>
      <c r="B103" s="18"/>
      <c r="C103" s="381"/>
      <c r="D103" s="18"/>
      <c r="E103" s="237"/>
    </row>
    <row r="104" spans="1:5" ht="13.5" customHeight="1">
      <c r="A104" s="18"/>
      <c r="B104" s="18"/>
      <c r="C104" s="381"/>
      <c r="D104" s="18"/>
      <c r="E104" s="237"/>
    </row>
    <row r="105" spans="1:5" ht="13.5" customHeight="1">
      <c r="A105" s="18"/>
      <c r="B105" s="18"/>
      <c r="C105" s="381"/>
      <c r="D105" s="18"/>
      <c r="E105" s="237"/>
    </row>
    <row r="106" spans="1:5" ht="13.5" customHeight="1">
      <c r="A106" s="18"/>
      <c r="B106" s="18"/>
      <c r="C106" s="381"/>
      <c r="D106" s="18"/>
      <c r="E106" s="237"/>
    </row>
    <row r="107" spans="1:5" ht="13.5" customHeight="1">
      <c r="A107" s="18"/>
      <c r="B107" s="18"/>
      <c r="C107" s="381"/>
      <c r="D107" s="18"/>
      <c r="E107" s="237"/>
    </row>
    <row r="108" spans="1:5" ht="13.5" customHeight="1">
      <c r="A108" s="18"/>
      <c r="B108" s="18"/>
      <c r="C108" s="381"/>
      <c r="D108" s="18"/>
      <c r="E108" s="237"/>
    </row>
    <row r="109" spans="1:5" ht="13.5" customHeight="1">
      <c r="A109" s="18"/>
      <c r="B109" s="18"/>
      <c r="C109" s="381"/>
      <c r="D109" s="18"/>
      <c r="E109" s="237"/>
    </row>
    <row r="110" spans="1:5" ht="13.5" customHeight="1">
      <c r="A110" s="18"/>
      <c r="B110" s="18"/>
      <c r="C110" s="381"/>
      <c r="D110" s="18"/>
      <c r="E110" s="237"/>
    </row>
    <row r="111" spans="1:5" ht="13.5" customHeight="1">
      <c r="A111" s="18"/>
      <c r="B111" s="18"/>
      <c r="C111" s="381"/>
      <c r="D111" s="18"/>
      <c r="E111" s="237"/>
    </row>
    <row r="112" spans="1:5" ht="13.5" customHeight="1">
      <c r="A112" s="18"/>
      <c r="B112" s="18"/>
      <c r="C112" s="381"/>
      <c r="D112" s="18"/>
      <c r="E112" s="237"/>
    </row>
    <row r="113" spans="1:5" ht="13.5" customHeight="1">
      <c r="A113" s="18"/>
      <c r="B113" s="18"/>
      <c r="C113" s="381"/>
      <c r="D113" s="18"/>
      <c r="E113" s="237"/>
    </row>
    <row r="114" spans="1:5" ht="13.5" customHeight="1">
      <c r="A114" s="18"/>
      <c r="B114" s="18"/>
      <c r="C114" s="381"/>
      <c r="D114" s="18"/>
      <c r="E114" s="237"/>
    </row>
    <row r="115" spans="1:5" ht="13.5" customHeight="1">
      <c r="A115" s="18"/>
      <c r="B115" s="18"/>
      <c r="C115" s="381"/>
      <c r="D115" s="18"/>
      <c r="E115" s="237"/>
    </row>
    <row r="116" spans="1:5" ht="13.5" customHeight="1">
      <c r="A116" s="18"/>
      <c r="B116" s="18"/>
      <c r="C116" s="381"/>
      <c r="D116" s="18"/>
      <c r="E116" s="237"/>
    </row>
    <row r="117" spans="1:5" ht="13.5" customHeight="1">
      <c r="A117" s="18"/>
      <c r="B117" s="18"/>
      <c r="C117" s="381"/>
      <c r="D117" s="18"/>
      <c r="E117" s="237"/>
    </row>
    <row r="118" spans="1:5" ht="13.5" customHeight="1">
      <c r="A118" s="18"/>
      <c r="B118" s="18"/>
      <c r="C118" s="381"/>
      <c r="D118" s="18"/>
      <c r="E118" s="237"/>
    </row>
    <row r="119" spans="1:5" ht="13.5" customHeight="1">
      <c r="A119" s="18"/>
      <c r="B119" s="18"/>
      <c r="C119" s="381"/>
      <c r="D119" s="18"/>
      <c r="E119" s="237"/>
    </row>
    <row r="120" spans="1:5" ht="13.5" customHeight="1">
      <c r="A120" s="18"/>
      <c r="B120" s="18"/>
      <c r="C120" s="381"/>
      <c r="D120" s="18"/>
      <c r="E120" s="237"/>
    </row>
    <row r="121" spans="1:5" ht="13.5" customHeight="1">
      <c r="A121" s="18"/>
      <c r="B121" s="18"/>
      <c r="C121" s="381"/>
      <c r="D121" s="18"/>
      <c r="E121" s="237"/>
    </row>
    <row r="122" spans="1:5" ht="13.5" customHeight="1">
      <c r="A122" s="18"/>
      <c r="B122" s="18"/>
      <c r="C122" s="381"/>
      <c r="D122" s="18"/>
      <c r="E122" s="237"/>
    </row>
    <row r="123" spans="1:5" ht="13.5" customHeight="1">
      <c r="A123" s="18"/>
      <c r="B123" s="18"/>
      <c r="C123" s="381"/>
      <c r="D123" s="18"/>
      <c r="E123" s="237"/>
    </row>
    <row r="124" spans="1:5" ht="13.5" customHeight="1">
      <c r="A124" s="18"/>
      <c r="B124" s="18"/>
      <c r="C124" s="381"/>
      <c r="D124" s="18"/>
      <c r="E124" s="237"/>
    </row>
    <row r="125" spans="1:5" ht="13.5" customHeight="1">
      <c r="A125" s="18"/>
      <c r="B125" s="18"/>
      <c r="C125" s="381"/>
      <c r="D125" s="18"/>
      <c r="E125" s="237"/>
    </row>
    <row r="126" spans="1:5" ht="13.5" customHeight="1">
      <c r="A126" s="18"/>
      <c r="B126" s="18"/>
      <c r="C126" s="381"/>
      <c r="D126" s="18"/>
      <c r="E126" s="237"/>
    </row>
    <row r="127" spans="1:5" ht="13.5" customHeight="1">
      <c r="A127" s="18"/>
      <c r="B127" s="18"/>
      <c r="C127" s="381"/>
      <c r="D127" s="18"/>
      <c r="E127" s="237"/>
    </row>
    <row r="128" spans="1:5" ht="13.5" customHeight="1">
      <c r="A128" s="18"/>
      <c r="B128" s="18"/>
      <c r="C128" s="381"/>
      <c r="D128" s="18"/>
      <c r="E128" s="237"/>
    </row>
    <row r="129" spans="1:5" ht="13.5" customHeight="1">
      <c r="A129" s="18"/>
      <c r="B129" s="18"/>
      <c r="C129" s="381"/>
      <c r="D129" s="18"/>
      <c r="E129" s="237"/>
    </row>
    <row r="130" spans="1:5" ht="13.5" customHeight="1">
      <c r="A130" s="18"/>
      <c r="B130" s="18"/>
      <c r="C130" s="381"/>
      <c r="D130" s="18"/>
      <c r="E130" s="237"/>
    </row>
    <row r="131" spans="1:5" ht="13.5" customHeight="1">
      <c r="A131" s="18"/>
      <c r="B131" s="18"/>
      <c r="C131" s="381"/>
      <c r="D131" s="18"/>
      <c r="E131" s="237"/>
    </row>
    <row r="132" spans="1:5" ht="13.5" customHeight="1">
      <c r="A132" s="18"/>
      <c r="B132" s="18"/>
      <c r="C132" s="381"/>
      <c r="D132" s="18"/>
      <c r="E132" s="237"/>
    </row>
    <row r="133" spans="1:5" ht="13.5" customHeight="1">
      <c r="A133" s="18"/>
      <c r="B133" s="18"/>
      <c r="C133" s="381"/>
      <c r="D133" s="18"/>
      <c r="E133" s="237"/>
    </row>
    <row r="134" spans="1:5" ht="13.5" customHeight="1">
      <c r="A134" s="18"/>
      <c r="B134" s="18"/>
      <c r="C134" s="381"/>
      <c r="D134" s="18"/>
      <c r="E134" s="237"/>
    </row>
    <row r="135" spans="1:5" ht="13.5" customHeight="1">
      <c r="A135" s="18"/>
      <c r="B135" s="18"/>
      <c r="C135" s="381"/>
      <c r="D135" s="18"/>
      <c r="E135" s="237"/>
    </row>
    <row r="136" spans="1:5" ht="13.5" customHeight="1">
      <c r="A136" s="18"/>
      <c r="B136" s="18"/>
      <c r="C136" s="381"/>
      <c r="D136" s="18"/>
      <c r="E136" s="237"/>
    </row>
    <row r="137" spans="1:5" ht="13.5" customHeight="1">
      <c r="A137" s="18"/>
      <c r="B137" s="18"/>
      <c r="C137" s="381"/>
      <c r="D137" s="18"/>
      <c r="E137" s="237"/>
    </row>
    <row r="138" spans="1:5" ht="13.5" customHeight="1">
      <c r="A138" s="18"/>
      <c r="B138" s="18"/>
      <c r="C138" s="381"/>
      <c r="D138" s="18"/>
      <c r="E138" s="237"/>
    </row>
    <row r="139" spans="1:5" ht="13.5" customHeight="1">
      <c r="A139" s="18"/>
      <c r="B139" s="18"/>
      <c r="C139" s="381"/>
      <c r="D139" s="18"/>
      <c r="E139" s="237"/>
    </row>
    <row r="140" spans="1:5" ht="13.5" customHeight="1">
      <c r="A140" s="18"/>
      <c r="B140" s="18"/>
      <c r="C140" s="381"/>
      <c r="D140" s="18"/>
      <c r="E140" s="237"/>
    </row>
    <row r="141" spans="1:5" ht="13.5" customHeight="1">
      <c r="A141" s="18"/>
      <c r="B141" s="18"/>
      <c r="C141" s="381"/>
      <c r="D141" s="18"/>
      <c r="E141" s="237"/>
    </row>
    <row r="142" spans="1:5" ht="13.5" customHeight="1">
      <c r="A142" s="18"/>
      <c r="B142" s="18"/>
      <c r="C142" s="381"/>
      <c r="D142" s="18"/>
      <c r="E142" s="237"/>
    </row>
    <row r="143" spans="1:5" ht="13.5" customHeight="1">
      <c r="A143" s="18"/>
      <c r="B143" s="18"/>
      <c r="C143" s="381"/>
      <c r="D143" s="18"/>
      <c r="E143" s="237"/>
    </row>
    <row r="144" spans="1:5" ht="13.5" customHeight="1">
      <c r="A144" s="18"/>
      <c r="B144" s="18"/>
      <c r="C144" s="381"/>
      <c r="D144" s="18"/>
      <c r="E144" s="237"/>
    </row>
    <row r="145" spans="1:5" ht="13.5" customHeight="1">
      <c r="A145" s="18"/>
      <c r="B145" s="18"/>
      <c r="C145" s="381"/>
      <c r="D145" s="18"/>
      <c r="E145" s="237"/>
    </row>
    <row r="146" spans="1:5" ht="13.5" customHeight="1">
      <c r="A146" s="18"/>
      <c r="B146" s="18"/>
      <c r="C146" s="381"/>
      <c r="D146" s="18"/>
      <c r="E146" s="237"/>
    </row>
    <row r="147" spans="1:5" ht="13.5" customHeight="1">
      <c r="A147" s="18"/>
      <c r="B147" s="18"/>
      <c r="C147" s="381"/>
      <c r="D147" s="18"/>
      <c r="E147" s="237"/>
    </row>
    <row r="148" spans="1:5" ht="13.5" customHeight="1">
      <c r="A148" s="18"/>
      <c r="B148" s="18"/>
      <c r="C148" s="381"/>
      <c r="D148" s="18"/>
      <c r="E148" s="237"/>
    </row>
    <row r="149" spans="1:5" ht="13.5" customHeight="1">
      <c r="A149" s="18"/>
      <c r="B149" s="18"/>
      <c r="C149" s="381"/>
      <c r="D149" s="18"/>
      <c r="E149" s="237"/>
    </row>
    <row r="150" spans="1:5" ht="13.5" customHeight="1">
      <c r="A150" s="18"/>
      <c r="B150" s="18"/>
      <c r="C150" s="381"/>
      <c r="D150" s="18"/>
      <c r="E150" s="237"/>
    </row>
    <row r="151" spans="1:5" ht="13.5" customHeight="1">
      <c r="A151" s="18"/>
      <c r="B151" s="18"/>
      <c r="C151" s="381"/>
      <c r="D151" s="18"/>
      <c r="E151" s="237"/>
    </row>
    <row r="152" spans="1:5" ht="13.5" customHeight="1">
      <c r="A152" s="18"/>
      <c r="B152" s="18"/>
      <c r="C152" s="381"/>
      <c r="D152" s="18"/>
      <c r="E152" s="237"/>
    </row>
    <row r="153" spans="1:5" ht="13.5" customHeight="1">
      <c r="A153" s="18"/>
      <c r="B153" s="18"/>
      <c r="C153" s="381"/>
      <c r="D153" s="18"/>
      <c r="E153" s="237"/>
    </row>
    <row r="154" spans="1:5" ht="13.5" customHeight="1">
      <c r="A154" s="18"/>
      <c r="B154" s="18"/>
      <c r="C154" s="381"/>
      <c r="D154" s="18"/>
      <c r="E154" s="237"/>
    </row>
    <row r="155" spans="1:5" ht="13.5" customHeight="1">
      <c r="A155" s="18"/>
      <c r="B155" s="18"/>
      <c r="C155" s="381"/>
      <c r="D155" s="18"/>
      <c r="E155" s="237"/>
    </row>
    <row r="156" spans="1:5" ht="13.5" customHeight="1">
      <c r="A156" s="18"/>
      <c r="B156" s="18"/>
      <c r="C156" s="381"/>
      <c r="D156" s="18"/>
      <c r="E156" s="237"/>
    </row>
    <row r="157" spans="1:5" ht="13.5" customHeight="1">
      <c r="A157" s="18"/>
      <c r="B157" s="18"/>
      <c r="C157" s="381"/>
      <c r="D157" s="18"/>
      <c r="E157" s="237"/>
    </row>
    <row r="158" spans="1:5" ht="13.5" customHeight="1">
      <c r="A158" s="18"/>
      <c r="B158" s="18"/>
      <c r="C158" s="381"/>
      <c r="D158" s="18"/>
      <c r="E158" s="237"/>
    </row>
    <row r="159" spans="1:5" ht="13.5" customHeight="1">
      <c r="A159" s="18"/>
      <c r="B159" s="18"/>
      <c r="C159" s="381"/>
      <c r="D159" s="18"/>
      <c r="E159" s="237"/>
    </row>
    <row r="160" spans="1:5" ht="13.5" customHeight="1">
      <c r="A160" s="18"/>
      <c r="B160" s="18"/>
      <c r="C160" s="381"/>
      <c r="D160" s="18"/>
      <c r="E160" s="237"/>
    </row>
    <row r="161" spans="1:5" ht="13.5" customHeight="1">
      <c r="A161" s="18"/>
      <c r="B161" s="18"/>
      <c r="C161" s="381"/>
      <c r="D161" s="18"/>
      <c r="E161" s="237"/>
    </row>
    <row r="162" spans="1:5" ht="13.5" customHeight="1">
      <c r="A162" s="18"/>
      <c r="B162" s="18"/>
      <c r="C162" s="381"/>
      <c r="D162" s="18"/>
      <c r="E162" s="237"/>
    </row>
    <row r="163" spans="1:5" ht="13.5" customHeight="1">
      <c r="A163" s="18"/>
      <c r="B163" s="18"/>
      <c r="C163" s="381"/>
      <c r="D163" s="18"/>
      <c r="E163" s="237"/>
    </row>
    <row r="164" spans="1:5" ht="13.5" customHeight="1">
      <c r="A164" s="18"/>
      <c r="B164" s="18"/>
      <c r="C164" s="381"/>
      <c r="D164" s="18"/>
      <c r="E164" s="237"/>
    </row>
    <row r="165" spans="1:5" ht="13.5" customHeight="1">
      <c r="A165" s="18"/>
      <c r="B165" s="18"/>
      <c r="C165" s="381"/>
      <c r="D165" s="18"/>
      <c r="E165" s="237"/>
    </row>
    <row r="166" spans="1:5" ht="13.5" customHeight="1">
      <c r="A166" s="18"/>
      <c r="B166" s="18"/>
      <c r="C166" s="381"/>
      <c r="D166" s="18"/>
      <c r="E166" s="237"/>
    </row>
    <row r="167" spans="1:5" ht="13.5" customHeight="1">
      <c r="A167" s="18"/>
      <c r="B167" s="18"/>
      <c r="C167" s="381"/>
      <c r="D167" s="18"/>
      <c r="E167" s="237"/>
    </row>
    <row r="168" spans="1:5" ht="13.5" customHeight="1">
      <c r="A168" s="18"/>
      <c r="B168" s="18"/>
      <c r="C168" s="381"/>
      <c r="D168" s="18"/>
      <c r="E168" s="237"/>
    </row>
    <row r="169" spans="1:5" ht="13.5" customHeight="1">
      <c r="A169" s="18"/>
      <c r="B169" s="18"/>
      <c r="C169" s="381"/>
      <c r="D169" s="18"/>
      <c r="E169" s="237"/>
    </row>
    <row r="170" spans="1:5" ht="13.5" customHeight="1">
      <c r="A170" s="18"/>
      <c r="B170" s="18"/>
      <c r="C170" s="381"/>
      <c r="D170" s="18"/>
      <c r="E170" s="237"/>
    </row>
    <row r="171" spans="1:5" ht="13.5" customHeight="1">
      <c r="A171" s="18"/>
      <c r="B171" s="18"/>
      <c r="C171" s="381"/>
      <c r="D171" s="18"/>
      <c r="E171" s="237"/>
    </row>
    <row r="172" spans="1:5" ht="13.5" customHeight="1">
      <c r="A172" s="18"/>
      <c r="B172" s="18"/>
      <c r="C172" s="381"/>
      <c r="D172" s="18"/>
      <c r="E172" s="237"/>
    </row>
    <row r="173" spans="1:5" ht="13.5" customHeight="1">
      <c r="A173" s="18"/>
      <c r="B173" s="18"/>
      <c r="C173" s="381"/>
      <c r="D173" s="18"/>
      <c r="E173" s="237"/>
    </row>
    <row r="174" spans="1:5" ht="13.5" customHeight="1">
      <c r="A174" s="18"/>
      <c r="B174" s="18"/>
      <c r="C174" s="381"/>
      <c r="D174" s="18"/>
      <c r="E174" s="237"/>
    </row>
    <row r="175" spans="1:5" ht="13.5" customHeight="1">
      <c r="A175" s="18"/>
      <c r="B175" s="18"/>
      <c r="C175" s="381"/>
      <c r="D175" s="18"/>
      <c r="E175" s="237"/>
    </row>
    <row r="176" spans="1:5" ht="13.5" customHeight="1">
      <c r="A176" s="18"/>
      <c r="B176" s="18"/>
      <c r="C176" s="381"/>
      <c r="D176" s="18"/>
      <c r="E176" s="237"/>
    </row>
    <row r="177" spans="1:5" ht="13.5" customHeight="1">
      <c r="A177" s="18"/>
      <c r="B177" s="18"/>
      <c r="C177" s="381"/>
      <c r="D177" s="18"/>
      <c r="E177" s="237"/>
    </row>
    <row r="178" spans="1:5" ht="13.5" customHeight="1">
      <c r="A178" s="18"/>
      <c r="B178" s="18"/>
      <c r="C178" s="381"/>
      <c r="D178" s="18"/>
      <c r="E178" s="237"/>
    </row>
    <row r="179" spans="1:5" ht="13.5" customHeight="1">
      <c r="A179" s="18"/>
      <c r="B179" s="18"/>
      <c r="C179" s="381"/>
      <c r="D179" s="18"/>
      <c r="E179" s="237"/>
    </row>
    <row r="180" spans="1:5" ht="13.5" customHeight="1">
      <c r="A180" s="18"/>
      <c r="B180" s="18"/>
      <c r="C180" s="381"/>
      <c r="D180" s="18"/>
      <c r="E180" s="237"/>
    </row>
    <row r="181" spans="1:5" ht="13.5" customHeight="1">
      <c r="A181" s="18"/>
      <c r="B181" s="18"/>
      <c r="C181" s="381"/>
      <c r="D181" s="18"/>
      <c r="E181" s="237"/>
    </row>
    <row r="182" spans="1:5" ht="13.5" customHeight="1">
      <c r="A182" s="18"/>
      <c r="B182" s="18"/>
      <c r="C182" s="381"/>
      <c r="D182" s="18"/>
      <c r="E182" s="237"/>
    </row>
    <row r="183" spans="1:5" ht="13.5" customHeight="1">
      <c r="A183" s="18"/>
      <c r="B183" s="18"/>
      <c r="C183" s="381"/>
      <c r="D183" s="18"/>
      <c r="E183" s="237"/>
    </row>
    <row r="184" spans="1:5" ht="13.5" customHeight="1">
      <c r="A184" s="18"/>
      <c r="B184" s="18"/>
      <c r="C184" s="381"/>
      <c r="D184" s="18"/>
      <c r="E184" s="237"/>
    </row>
    <row r="185" spans="1:5" ht="13.5" customHeight="1">
      <c r="A185" s="18"/>
      <c r="B185" s="18"/>
      <c r="C185" s="381"/>
      <c r="D185" s="18"/>
      <c r="E185" s="237"/>
    </row>
    <row r="186" spans="1:5" ht="13.5" customHeight="1">
      <c r="A186" s="18"/>
      <c r="B186" s="18"/>
      <c r="C186" s="381"/>
      <c r="D186" s="18"/>
      <c r="E186" s="237"/>
    </row>
    <row r="187" spans="1:5" ht="13.5" customHeight="1">
      <c r="A187" s="18"/>
      <c r="B187" s="18"/>
      <c r="C187" s="381"/>
      <c r="D187" s="18"/>
      <c r="E187" s="237"/>
    </row>
    <row r="188" spans="1:5" ht="13.5" customHeight="1">
      <c r="A188" s="18"/>
      <c r="B188" s="18"/>
      <c r="C188" s="381"/>
      <c r="D188" s="18"/>
      <c r="E188" s="237"/>
    </row>
    <row r="189" spans="1:5" ht="13.5" customHeight="1">
      <c r="A189" s="18"/>
      <c r="B189" s="18"/>
      <c r="C189" s="381"/>
      <c r="D189" s="18"/>
      <c r="E189" s="237"/>
    </row>
    <row r="190" spans="1:5" ht="13.5" customHeight="1">
      <c r="A190" s="18"/>
      <c r="B190" s="18"/>
      <c r="C190" s="381"/>
      <c r="D190" s="18"/>
      <c r="E190" s="237"/>
    </row>
    <row r="191" spans="1:5" ht="13.5" customHeight="1">
      <c r="A191" s="18"/>
      <c r="B191" s="18"/>
      <c r="C191" s="381"/>
      <c r="D191" s="18"/>
      <c r="E191" s="237"/>
    </row>
    <row r="192" spans="1:5" ht="13.5" customHeight="1">
      <c r="A192" s="18"/>
      <c r="B192" s="18"/>
      <c r="C192" s="381"/>
      <c r="D192" s="18"/>
      <c r="E192" s="237"/>
    </row>
    <row r="193" spans="1:5" ht="13.5" customHeight="1">
      <c r="A193" s="18"/>
      <c r="B193" s="18"/>
      <c r="C193" s="381"/>
      <c r="D193" s="18"/>
      <c r="E193" s="237"/>
    </row>
    <row r="194" spans="1:5" ht="13.5" customHeight="1">
      <c r="A194" s="18"/>
      <c r="B194" s="18"/>
      <c r="C194" s="381"/>
      <c r="D194" s="18"/>
      <c r="E194" s="237"/>
    </row>
    <row r="195" spans="1:5" ht="13.5" customHeight="1">
      <c r="A195" s="18"/>
      <c r="B195" s="18"/>
      <c r="C195" s="381"/>
      <c r="D195" s="18"/>
      <c r="E195" s="237"/>
    </row>
    <row r="196" spans="1:5" ht="13.5" customHeight="1">
      <c r="A196" s="18"/>
      <c r="B196" s="18"/>
      <c r="C196" s="381"/>
      <c r="D196" s="18"/>
      <c r="E196" s="237"/>
    </row>
    <row r="197" spans="1:5" ht="13.5" customHeight="1">
      <c r="A197" s="18"/>
      <c r="B197" s="18"/>
      <c r="C197" s="381"/>
      <c r="D197" s="18"/>
      <c r="E197" s="237"/>
    </row>
    <row r="198" spans="1:5" ht="13.5" customHeight="1">
      <c r="A198" s="18"/>
      <c r="B198" s="18"/>
      <c r="C198" s="381"/>
      <c r="D198" s="18"/>
      <c r="E198" s="237"/>
    </row>
  </sheetData>
  <mergeCells count="25">
    <mergeCell ref="A82:F82"/>
    <mergeCell ref="A1:F1"/>
    <mergeCell ref="A2:F2"/>
    <mergeCell ref="A3:F3"/>
    <mergeCell ref="A5:F5"/>
    <mergeCell ref="A34:D34"/>
    <mergeCell ref="A7:F7"/>
    <mergeCell ref="A10:F10"/>
    <mergeCell ref="A76:F76"/>
    <mergeCell ref="A72:F72"/>
    <mergeCell ref="A95:F95"/>
    <mergeCell ref="A85:F85"/>
    <mergeCell ref="B89:B92"/>
    <mergeCell ref="A94:F94"/>
    <mergeCell ref="A86:F86"/>
    <mergeCell ref="A81:F81"/>
    <mergeCell ref="A96:F96"/>
    <mergeCell ref="A97:F97"/>
    <mergeCell ref="A9:F9"/>
    <mergeCell ref="A11:D11"/>
    <mergeCell ref="A78:F78"/>
    <mergeCell ref="A73:F73"/>
    <mergeCell ref="A75:F75"/>
    <mergeCell ref="A77:F77"/>
    <mergeCell ref="A74:F74"/>
  </mergeCells>
  <printOptions/>
  <pageMargins left="0.42" right="0.27" top="0.45" bottom="0.49" header="0.26" footer="0.61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8"/>
  <sheetViews>
    <sheetView tabSelected="1" workbookViewId="0" topLeftCell="A1">
      <selection activeCell="A141" sqref="A141:F141"/>
    </sheetView>
  </sheetViews>
  <sheetFormatPr defaultColWidth="9.00390625" defaultRowHeight="13.5" customHeight="1"/>
  <cols>
    <col min="1" max="1" width="5.375" style="3" customWidth="1"/>
    <col min="2" max="2" width="5.625" style="3" customWidth="1"/>
    <col min="3" max="3" width="5.125" style="384" customWidth="1"/>
    <col min="4" max="4" width="56.75390625" style="3" customWidth="1"/>
    <col min="5" max="5" width="12.00390625" style="248" customWidth="1"/>
    <col min="6" max="6" width="11.125" style="49" customWidth="1"/>
    <col min="7" max="7" width="10.625" style="1" bestFit="1" customWidth="1"/>
    <col min="8" max="16384" width="9.125" style="1" customWidth="1"/>
  </cols>
  <sheetData>
    <row r="1" spans="1:6" ht="13.5" customHeight="1">
      <c r="A1" s="442" t="s">
        <v>412</v>
      </c>
      <c r="B1" s="442"/>
      <c r="C1" s="442"/>
      <c r="D1" s="442"/>
      <c r="E1" s="442"/>
      <c r="F1" s="442"/>
    </row>
    <row r="2" spans="1:6" ht="13.5" customHeight="1">
      <c r="A2" s="442" t="s">
        <v>0</v>
      </c>
      <c r="B2" s="442"/>
      <c r="C2" s="442"/>
      <c r="D2" s="442"/>
      <c r="E2" s="442"/>
      <c r="F2" s="442"/>
    </row>
    <row r="3" spans="1:6" ht="13.5" customHeight="1">
      <c r="A3" s="442" t="s">
        <v>413</v>
      </c>
      <c r="B3" s="442"/>
      <c r="C3" s="442"/>
      <c r="D3" s="442"/>
      <c r="E3" s="442"/>
      <c r="F3" s="442"/>
    </row>
    <row r="4" spans="3:6" ht="13.5" customHeight="1">
      <c r="C4" s="3"/>
      <c r="F4" s="119"/>
    </row>
    <row r="5" spans="1:6" ht="28.5" customHeight="1">
      <c r="A5" s="478" t="s">
        <v>400</v>
      </c>
      <c r="B5" s="478"/>
      <c r="C5" s="478"/>
      <c r="D5" s="478"/>
      <c r="E5" s="478"/>
      <c r="F5" s="478"/>
    </row>
    <row r="6" spans="1:6" ht="15" customHeight="1">
      <c r="A6" s="376"/>
      <c r="B6" s="376"/>
      <c r="C6" s="376"/>
      <c r="D6" s="376"/>
      <c r="E6" s="249"/>
      <c r="F6" s="47"/>
    </row>
    <row r="7" spans="1:6" ht="54" customHeight="1">
      <c r="A7" s="445" t="s">
        <v>127</v>
      </c>
      <c r="B7" s="445"/>
      <c r="C7" s="445"/>
      <c r="D7" s="445"/>
      <c r="E7" s="445"/>
      <c r="F7" s="445"/>
    </row>
    <row r="8" spans="1:6" ht="13.5" customHeight="1">
      <c r="A8" s="376"/>
      <c r="B8" s="376"/>
      <c r="C8" s="376"/>
      <c r="D8" s="376"/>
      <c r="E8" s="249"/>
      <c r="F8" s="24"/>
    </row>
    <row r="9" spans="1:6" ht="13.5" customHeight="1">
      <c r="A9" s="442" t="s">
        <v>2</v>
      </c>
      <c r="B9" s="442"/>
      <c r="C9" s="442"/>
      <c r="D9" s="442"/>
      <c r="E9" s="442"/>
      <c r="F9" s="442"/>
    </row>
    <row r="10" spans="1:6" ht="13.5" customHeight="1">
      <c r="A10" s="446" t="s">
        <v>395</v>
      </c>
      <c r="B10" s="446"/>
      <c r="C10" s="446"/>
      <c r="D10" s="446"/>
      <c r="E10" s="446"/>
      <c r="F10" s="446"/>
    </row>
    <row r="11" spans="1:6" ht="13.5" customHeight="1">
      <c r="A11" s="447" t="s">
        <v>7</v>
      </c>
      <c r="B11" s="447"/>
      <c r="C11" s="447"/>
      <c r="D11" s="447"/>
      <c r="E11" s="237"/>
      <c r="F11" s="406"/>
    </row>
    <row r="12" spans="1:6" ht="13.5" customHeight="1">
      <c r="A12" s="18" t="s">
        <v>3</v>
      </c>
      <c r="B12" s="18" t="s">
        <v>4</v>
      </c>
      <c r="C12" s="381" t="s">
        <v>1</v>
      </c>
      <c r="D12" s="18" t="s">
        <v>5</v>
      </c>
      <c r="E12" s="237" t="s">
        <v>6</v>
      </c>
      <c r="F12" s="406"/>
    </row>
    <row r="13" spans="1:6" ht="26.25" customHeight="1">
      <c r="A13" s="17">
        <v>756</v>
      </c>
      <c r="B13" s="17"/>
      <c r="C13" s="17"/>
      <c r="D13" s="245" t="s">
        <v>252</v>
      </c>
      <c r="E13" s="311">
        <f>E14</f>
        <v>10000</v>
      </c>
      <c r="F13" s="406"/>
    </row>
    <row r="14" spans="1:6" ht="13.5" customHeight="1">
      <c r="A14" s="31"/>
      <c r="B14" s="18">
        <v>75618</v>
      </c>
      <c r="C14" s="31"/>
      <c r="D14" s="7" t="s">
        <v>378</v>
      </c>
      <c r="E14" s="237">
        <f>E15</f>
        <v>10000</v>
      </c>
      <c r="F14" s="406"/>
    </row>
    <row r="15" spans="1:6" ht="13.5" customHeight="1">
      <c r="A15" s="413"/>
      <c r="B15" s="413"/>
      <c r="C15" s="44" t="s">
        <v>379</v>
      </c>
      <c r="D15" s="9" t="s">
        <v>380</v>
      </c>
      <c r="E15" s="238">
        <v>10000</v>
      </c>
      <c r="F15" s="406"/>
    </row>
    <row r="16" spans="1:6" s="419" customFormat="1" ht="13.5" customHeight="1">
      <c r="A16" s="8">
        <v>801</v>
      </c>
      <c r="B16" s="8"/>
      <c r="C16" s="379"/>
      <c r="D16" s="61" t="s">
        <v>14</v>
      </c>
      <c r="E16" s="241">
        <f>E17</f>
        <v>90000</v>
      </c>
      <c r="F16" s="416"/>
    </row>
    <row r="17" spans="1:6" ht="13.5" customHeight="1">
      <c r="A17" s="13"/>
      <c r="B17" s="13">
        <v>80101</v>
      </c>
      <c r="C17" s="41"/>
      <c r="D17" s="7" t="s">
        <v>30</v>
      </c>
      <c r="E17" s="237">
        <f>E19+E18</f>
        <v>90000</v>
      </c>
      <c r="F17" s="406"/>
    </row>
    <row r="18" spans="1:6" ht="13.5" customHeight="1">
      <c r="A18" s="13"/>
      <c r="B18" s="13"/>
      <c r="C18" s="41" t="s">
        <v>46</v>
      </c>
      <c r="D18" s="377" t="s">
        <v>31</v>
      </c>
      <c r="E18" s="237">
        <v>30000</v>
      </c>
      <c r="F18" s="406"/>
    </row>
    <row r="19" spans="1:6" ht="15" customHeight="1">
      <c r="A19" s="406"/>
      <c r="B19" s="406"/>
      <c r="C19" s="406">
        <v>6330</v>
      </c>
      <c r="D19" s="406" t="s">
        <v>394</v>
      </c>
      <c r="E19" s="408">
        <v>60000</v>
      </c>
      <c r="F19" s="406"/>
    </row>
    <row r="20" spans="1:6" ht="13.5" customHeight="1">
      <c r="A20" s="11">
        <v>852</v>
      </c>
      <c r="B20" s="11"/>
      <c r="C20" s="72"/>
      <c r="D20" s="77" t="s">
        <v>107</v>
      </c>
      <c r="E20" s="239">
        <f>E21</f>
        <v>800</v>
      </c>
      <c r="F20" s="406"/>
    </row>
    <row r="21" spans="1:6" ht="13.5" customHeight="1">
      <c r="A21" s="13"/>
      <c r="B21" s="13">
        <v>85295</v>
      </c>
      <c r="C21" s="41"/>
      <c r="D21" s="13" t="s">
        <v>84</v>
      </c>
      <c r="E21" s="237">
        <f>E22</f>
        <v>800</v>
      </c>
      <c r="F21" s="406"/>
    </row>
    <row r="22" spans="1:6" ht="13.5" customHeight="1">
      <c r="A22" s="15"/>
      <c r="B22" s="15"/>
      <c r="C22" s="41" t="s">
        <v>46</v>
      </c>
      <c r="D22" s="377" t="s">
        <v>31</v>
      </c>
      <c r="E22" s="238">
        <v>800</v>
      </c>
      <c r="F22" s="406"/>
    </row>
    <row r="23" spans="1:6" s="419" customFormat="1" ht="13.5" customHeight="1">
      <c r="A23" s="11">
        <v>921</v>
      </c>
      <c r="B23" s="11"/>
      <c r="C23" s="72"/>
      <c r="D23" s="11" t="s">
        <v>123</v>
      </c>
      <c r="E23" s="239">
        <f>E24</f>
        <v>60000</v>
      </c>
      <c r="F23" s="416"/>
    </row>
    <row r="24" spans="1:6" ht="13.5" customHeight="1">
      <c r="A24" s="13"/>
      <c r="B24" s="13">
        <v>92109</v>
      </c>
      <c r="C24" s="41"/>
      <c r="D24" s="13" t="s">
        <v>344</v>
      </c>
      <c r="E24" s="237">
        <f>E25</f>
        <v>60000</v>
      </c>
      <c r="F24" s="406"/>
    </row>
    <row r="25" spans="1:6" ht="13.5" customHeight="1">
      <c r="A25" s="409"/>
      <c r="B25" s="409"/>
      <c r="C25" s="409">
        <v>6330</v>
      </c>
      <c r="D25" s="409" t="s">
        <v>394</v>
      </c>
      <c r="E25" s="411">
        <v>60000</v>
      </c>
      <c r="F25" s="406"/>
    </row>
    <row r="26" spans="1:6" ht="13.5" customHeight="1">
      <c r="A26" s="410"/>
      <c r="B26" s="410"/>
      <c r="C26" s="410"/>
      <c r="D26" s="410"/>
      <c r="E26" s="415">
        <f>E16+E20+E23+E13</f>
        <v>160800</v>
      </c>
      <c r="F26" s="406"/>
    </row>
    <row r="27" spans="1:6" ht="13.5" customHeight="1">
      <c r="A27" s="447" t="s">
        <v>13</v>
      </c>
      <c r="B27" s="447"/>
      <c r="C27" s="447"/>
      <c r="D27" s="447"/>
      <c r="E27" s="237"/>
      <c r="F27" s="406"/>
    </row>
    <row r="28" spans="1:6" ht="13.5" customHeight="1">
      <c r="A28" s="18" t="s">
        <v>3</v>
      </c>
      <c r="B28" s="18" t="s">
        <v>4</v>
      </c>
      <c r="C28" s="381" t="s">
        <v>1</v>
      </c>
      <c r="D28" s="18" t="s">
        <v>5</v>
      </c>
      <c r="E28" s="237" t="s">
        <v>6</v>
      </c>
      <c r="F28" s="406"/>
    </row>
    <row r="29" spans="1:6" ht="13.5" customHeight="1">
      <c r="A29" s="11">
        <v>801</v>
      </c>
      <c r="B29" s="11"/>
      <c r="C29" s="72"/>
      <c r="D29" s="42" t="s">
        <v>14</v>
      </c>
      <c r="E29" s="239">
        <f>E30</f>
        <v>90000</v>
      </c>
      <c r="F29" s="406"/>
    </row>
    <row r="30" spans="1:6" ht="13.5" customHeight="1">
      <c r="A30" s="13"/>
      <c r="B30" s="13">
        <v>80101</v>
      </c>
      <c r="C30" s="41"/>
      <c r="D30" s="7" t="s">
        <v>30</v>
      </c>
      <c r="E30" s="237">
        <f>E34+E31</f>
        <v>90000</v>
      </c>
      <c r="F30" s="406"/>
    </row>
    <row r="31" spans="1:6" ht="13.5" customHeight="1">
      <c r="A31" s="13"/>
      <c r="B31" s="13"/>
      <c r="C31" s="41" t="s">
        <v>250</v>
      </c>
      <c r="D31" s="7" t="s">
        <v>122</v>
      </c>
      <c r="E31" s="237">
        <v>30000</v>
      </c>
      <c r="F31" s="406"/>
    </row>
    <row r="32" spans="1:6" ht="13.5" customHeight="1">
      <c r="A32" s="13"/>
      <c r="B32" s="13"/>
      <c r="C32" s="41"/>
      <c r="D32" s="7" t="s">
        <v>411</v>
      </c>
      <c r="E32" s="237"/>
      <c r="F32" s="406"/>
    </row>
    <row r="33" spans="1:6" ht="13.5" customHeight="1">
      <c r="A33" s="13"/>
      <c r="B33" s="13"/>
      <c r="C33" s="41" t="s">
        <v>15</v>
      </c>
      <c r="D33" s="13" t="s">
        <v>27</v>
      </c>
      <c r="E33" s="237">
        <f>E34</f>
        <v>60000</v>
      </c>
      <c r="F33" s="406"/>
    </row>
    <row r="34" spans="1:6" ht="13.5" customHeight="1">
      <c r="A34" s="410"/>
      <c r="B34" s="410"/>
      <c r="C34" s="410"/>
      <c r="D34" s="410" t="s">
        <v>382</v>
      </c>
      <c r="E34" s="412">
        <v>60000</v>
      </c>
      <c r="F34" s="406"/>
    </row>
    <row r="35" spans="1:6" s="419" customFormat="1" ht="13.5" customHeight="1">
      <c r="A35" s="417">
        <v>851</v>
      </c>
      <c r="B35" s="417"/>
      <c r="C35" s="417"/>
      <c r="D35" s="11" t="s">
        <v>384</v>
      </c>
      <c r="E35" s="418">
        <f>E36</f>
        <v>10000</v>
      </c>
      <c r="F35" s="416"/>
    </row>
    <row r="36" spans="1:6" ht="13.5" customHeight="1">
      <c r="A36" s="410"/>
      <c r="B36" s="410">
        <v>85154</v>
      </c>
      <c r="C36" s="410"/>
      <c r="D36" s="13" t="s">
        <v>385</v>
      </c>
      <c r="E36" s="412">
        <f>E37</f>
        <v>10000</v>
      </c>
      <c r="F36" s="406"/>
    </row>
    <row r="37" spans="1:6" ht="13.5" customHeight="1">
      <c r="A37" s="409"/>
      <c r="B37" s="409"/>
      <c r="C37" s="409">
        <v>4300</v>
      </c>
      <c r="D37" s="409" t="s">
        <v>55</v>
      </c>
      <c r="E37" s="411">
        <v>10000</v>
      </c>
      <c r="F37" s="406"/>
    </row>
    <row r="38" spans="1:6" ht="13.5" customHeight="1">
      <c r="A38" s="8">
        <v>852</v>
      </c>
      <c r="B38" s="8"/>
      <c r="C38" s="379"/>
      <c r="D38" s="407" t="s">
        <v>107</v>
      </c>
      <c r="E38" s="241">
        <f>E39</f>
        <v>800</v>
      </c>
      <c r="F38" s="406"/>
    </row>
    <row r="39" spans="1:6" ht="13.5" customHeight="1">
      <c r="A39" s="13"/>
      <c r="B39" s="13">
        <v>85295</v>
      </c>
      <c r="C39" s="41"/>
      <c r="D39" s="13" t="s">
        <v>84</v>
      </c>
      <c r="E39" s="237">
        <f>E40</f>
        <v>800</v>
      </c>
      <c r="F39" s="406"/>
    </row>
    <row r="40" spans="1:6" ht="13.5" customHeight="1">
      <c r="A40" s="15"/>
      <c r="B40" s="15"/>
      <c r="C40" s="44" t="s">
        <v>213</v>
      </c>
      <c r="D40" s="19" t="s">
        <v>181</v>
      </c>
      <c r="E40" s="238">
        <v>800</v>
      </c>
      <c r="F40" s="406"/>
    </row>
    <row r="41" spans="1:6" ht="13.5" customHeight="1">
      <c r="A41" s="11">
        <v>921</v>
      </c>
      <c r="B41" s="25"/>
      <c r="C41" s="43"/>
      <c r="D41" s="11" t="s">
        <v>123</v>
      </c>
      <c r="E41" s="239">
        <f>E42</f>
        <v>60000</v>
      </c>
      <c r="F41" s="406"/>
    </row>
    <row r="42" spans="1:6" ht="13.5" customHeight="1">
      <c r="A42" s="13"/>
      <c r="B42" s="13">
        <v>92109</v>
      </c>
      <c r="C42" s="41"/>
      <c r="D42" s="13" t="s">
        <v>344</v>
      </c>
      <c r="E42" s="237">
        <f>E44</f>
        <v>60000</v>
      </c>
      <c r="F42" s="406"/>
    </row>
    <row r="43" spans="1:6" ht="13.5" customHeight="1">
      <c r="A43" s="13"/>
      <c r="B43" s="13"/>
      <c r="C43" s="41" t="s">
        <v>15</v>
      </c>
      <c r="D43" s="13" t="s">
        <v>27</v>
      </c>
      <c r="E43" s="237">
        <f>E44</f>
        <v>60000</v>
      </c>
      <c r="F43" s="406"/>
    </row>
    <row r="44" spans="1:7" ht="27" customHeight="1">
      <c r="A44" s="409"/>
      <c r="B44" s="409"/>
      <c r="C44" s="409"/>
      <c r="D44" s="409" t="s">
        <v>383</v>
      </c>
      <c r="E44" s="411">
        <v>60000</v>
      </c>
      <c r="G44" s="420"/>
    </row>
    <row r="45" spans="1:7" ht="13.5" customHeight="1">
      <c r="A45" s="410"/>
      <c r="B45" s="410"/>
      <c r="C45" s="410"/>
      <c r="D45" s="410"/>
      <c r="E45" s="415">
        <f>E41+E38+E35+E29</f>
        <v>160800</v>
      </c>
      <c r="G45" s="420"/>
    </row>
    <row r="46" spans="1:7" ht="13.5" customHeight="1">
      <c r="A46" s="410"/>
      <c r="B46" s="410"/>
      <c r="C46" s="410"/>
      <c r="D46" s="410"/>
      <c r="E46" s="415"/>
      <c r="G46" s="420"/>
    </row>
    <row r="47" spans="1:7" ht="13.5" customHeight="1">
      <c r="A47" s="442" t="s">
        <v>16</v>
      </c>
      <c r="B47" s="442"/>
      <c r="C47" s="442"/>
      <c r="D47" s="442"/>
      <c r="E47" s="442"/>
      <c r="F47" s="442"/>
      <c r="G47" s="420"/>
    </row>
    <row r="48" spans="1:7" ht="13.5" customHeight="1">
      <c r="A48" s="119"/>
      <c r="B48" s="119"/>
      <c r="C48" s="119"/>
      <c r="D48" s="119"/>
      <c r="E48" s="119"/>
      <c r="F48" s="119"/>
      <c r="G48" s="420"/>
    </row>
    <row r="49" spans="1:7" ht="40.5" customHeight="1">
      <c r="A49" s="446" t="s">
        <v>404</v>
      </c>
      <c r="B49" s="446"/>
      <c r="C49" s="446"/>
      <c r="D49" s="446"/>
      <c r="E49" s="446"/>
      <c r="F49" s="446"/>
      <c r="G49" s="420"/>
    </row>
    <row r="50" spans="1:6" s="419" customFormat="1" ht="13.5" customHeight="1">
      <c r="A50" s="447" t="s">
        <v>389</v>
      </c>
      <c r="B50" s="447"/>
      <c r="C50" s="447"/>
      <c r="D50" s="447"/>
      <c r="E50" s="412"/>
      <c r="F50" s="49"/>
    </row>
    <row r="51" spans="1:6" ht="13.5" customHeight="1">
      <c r="A51" s="18" t="s">
        <v>3</v>
      </c>
      <c r="B51" s="18" t="s">
        <v>4</v>
      </c>
      <c r="C51" s="381" t="s">
        <v>1</v>
      </c>
      <c r="D51" s="18" t="s">
        <v>5</v>
      </c>
      <c r="E51" s="237" t="s">
        <v>6</v>
      </c>
      <c r="F51" s="53"/>
    </row>
    <row r="52" spans="1:6" ht="13.5" customHeight="1">
      <c r="A52" s="11">
        <v>700</v>
      </c>
      <c r="B52" s="11"/>
      <c r="C52" s="72"/>
      <c r="D52" s="42" t="s">
        <v>59</v>
      </c>
      <c r="E52" s="73">
        <f>E53</f>
        <v>100000</v>
      </c>
      <c r="F52" s="64"/>
    </row>
    <row r="53" spans="1:6" s="419" customFormat="1" ht="15" customHeight="1">
      <c r="A53" s="13"/>
      <c r="B53" s="13">
        <v>70005</v>
      </c>
      <c r="C53" s="18"/>
      <c r="D53" s="7" t="s">
        <v>60</v>
      </c>
      <c r="E53" s="74">
        <f>E54</f>
        <v>100000</v>
      </c>
      <c r="F53" s="53"/>
    </row>
    <row r="54" spans="1:6" ht="14.25" customHeight="1">
      <c r="A54" s="13"/>
      <c r="B54" s="13"/>
      <c r="C54" s="41" t="s">
        <v>61</v>
      </c>
      <c r="D54" s="7" t="s">
        <v>62</v>
      </c>
      <c r="E54" s="74">
        <v>100000</v>
      </c>
      <c r="F54" s="53"/>
    </row>
    <row r="55" spans="1:6" ht="25.5" customHeight="1">
      <c r="A55" s="11">
        <v>756</v>
      </c>
      <c r="B55" s="11"/>
      <c r="C55" s="72"/>
      <c r="D55" s="245" t="s">
        <v>252</v>
      </c>
      <c r="E55" s="239">
        <f>E56+E58+E63+E65</f>
        <v>159500</v>
      </c>
      <c r="F55" s="64"/>
    </row>
    <row r="56" spans="1:6" ht="12" customHeight="1">
      <c r="A56" s="13"/>
      <c r="B56" s="13">
        <v>75601</v>
      </c>
      <c r="C56" s="41"/>
      <c r="D56" s="7" t="s">
        <v>375</v>
      </c>
      <c r="E56" s="237">
        <f>E57</f>
        <v>4000</v>
      </c>
      <c r="F56" s="53"/>
    </row>
    <row r="57" spans="1:6" ht="12.75" customHeight="1">
      <c r="A57" s="13"/>
      <c r="B57" s="13"/>
      <c r="C57" s="41" t="s">
        <v>374</v>
      </c>
      <c r="D57" s="7" t="s">
        <v>376</v>
      </c>
      <c r="E57" s="237">
        <v>4000</v>
      </c>
      <c r="F57" s="53"/>
    </row>
    <row r="58" spans="1:6" ht="12.75" customHeight="1">
      <c r="A58" s="13"/>
      <c r="B58" s="13">
        <v>75615</v>
      </c>
      <c r="C58" s="41"/>
      <c r="D58" s="229" t="s">
        <v>253</v>
      </c>
      <c r="E58" s="237">
        <f>E59+E60+E61+E62</f>
        <v>75500</v>
      </c>
      <c r="F58" s="53"/>
    </row>
    <row r="59" spans="1:6" ht="12.75" customHeight="1">
      <c r="A59" s="13"/>
      <c r="B59" s="13"/>
      <c r="C59" s="41" t="s">
        <v>304</v>
      </c>
      <c r="D59" s="7" t="s">
        <v>305</v>
      </c>
      <c r="E59" s="237">
        <v>5500</v>
      </c>
      <c r="F59" s="53"/>
    </row>
    <row r="60" spans="1:6" ht="12.75" customHeight="1">
      <c r="A60" s="13"/>
      <c r="B60" s="13"/>
      <c r="C60" s="41" t="s">
        <v>74</v>
      </c>
      <c r="D60" s="7" t="s">
        <v>75</v>
      </c>
      <c r="E60" s="237">
        <v>20000</v>
      </c>
      <c r="F60" s="53"/>
    </row>
    <row r="61" spans="1:6" ht="12.75" customHeight="1">
      <c r="A61" s="13"/>
      <c r="B61" s="13"/>
      <c r="C61" s="41" t="s">
        <v>76</v>
      </c>
      <c r="D61" s="7" t="s">
        <v>93</v>
      </c>
      <c r="E61" s="237">
        <v>25000</v>
      </c>
      <c r="F61" s="53"/>
    </row>
    <row r="62" spans="1:6" ht="12.75" customHeight="1">
      <c r="A62" s="13"/>
      <c r="B62" s="13"/>
      <c r="C62" s="41" t="s">
        <v>386</v>
      </c>
      <c r="D62" s="7" t="s">
        <v>377</v>
      </c>
      <c r="E62" s="237">
        <v>25000</v>
      </c>
      <c r="F62" s="53"/>
    </row>
    <row r="63" spans="1:6" ht="12.75" customHeight="1">
      <c r="A63" s="13"/>
      <c r="B63" s="13">
        <v>75618</v>
      </c>
      <c r="C63" s="41"/>
      <c r="D63" s="7" t="s">
        <v>378</v>
      </c>
      <c r="E63" s="237">
        <f>E64</f>
        <v>40000</v>
      </c>
      <c r="F63" s="53"/>
    </row>
    <row r="64" spans="1:6" ht="13.5" customHeight="1">
      <c r="A64" s="13"/>
      <c r="B64" s="13"/>
      <c r="C64" s="41" t="s">
        <v>78</v>
      </c>
      <c r="D64" s="7" t="s">
        <v>79</v>
      </c>
      <c r="E64" s="237">
        <v>40000</v>
      </c>
      <c r="F64" s="53"/>
    </row>
    <row r="65" spans="1:6" s="419" customFormat="1" ht="13.5" customHeight="1">
      <c r="A65" s="7"/>
      <c r="B65" s="13">
        <v>75621</v>
      </c>
      <c r="C65" s="92"/>
      <c r="D65" s="7" t="s">
        <v>51</v>
      </c>
      <c r="E65" s="237">
        <f>E66</f>
        <v>40000</v>
      </c>
      <c r="F65" s="53"/>
    </row>
    <row r="66" spans="1:6" ht="13.5" customHeight="1">
      <c r="A66" s="9"/>
      <c r="B66" s="15"/>
      <c r="C66" s="382" t="s">
        <v>308</v>
      </c>
      <c r="D66" s="9" t="s">
        <v>312</v>
      </c>
      <c r="E66" s="238">
        <v>40000</v>
      </c>
      <c r="F66" s="53"/>
    </row>
    <row r="67" spans="1:5" ht="13.5" customHeight="1">
      <c r="A67" s="25">
        <v>900</v>
      </c>
      <c r="B67" s="25"/>
      <c r="C67" s="43"/>
      <c r="D67" s="42" t="s">
        <v>12</v>
      </c>
      <c r="E67" s="311">
        <f>E68</f>
        <v>2500</v>
      </c>
    </row>
    <row r="68" spans="1:5" ht="13.5" customHeight="1">
      <c r="A68" s="13"/>
      <c r="B68" s="13">
        <v>90002</v>
      </c>
      <c r="C68" s="41"/>
      <c r="D68" s="12" t="s">
        <v>82</v>
      </c>
      <c r="E68" s="237">
        <f>E69</f>
        <v>2500</v>
      </c>
    </row>
    <row r="69" spans="1:5" ht="13.5" customHeight="1">
      <c r="A69" s="15"/>
      <c r="B69" s="15"/>
      <c r="C69" s="44" t="s">
        <v>381</v>
      </c>
      <c r="D69" s="4" t="s">
        <v>387</v>
      </c>
      <c r="E69" s="238">
        <v>2500</v>
      </c>
    </row>
    <row r="70" spans="4:6" ht="13.5" customHeight="1">
      <c r="D70" s="398" t="s">
        <v>20</v>
      </c>
      <c r="E70" s="240">
        <f>E67+E55+E52</f>
        <v>262000</v>
      </c>
      <c r="F70" s="53"/>
    </row>
    <row r="71" spans="1:6" ht="13.5" customHeight="1">
      <c r="A71" s="447" t="s">
        <v>388</v>
      </c>
      <c r="B71" s="447"/>
      <c r="C71" s="447"/>
      <c r="D71" s="447"/>
      <c r="E71" s="237"/>
      <c r="F71" s="53"/>
    </row>
    <row r="72" spans="1:6" ht="13.5" customHeight="1">
      <c r="A72" s="18" t="s">
        <v>3</v>
      </c>
      <c r="B72" s="18" t="s">
        <v>4</v>
      </c>
      <c r="C72" s="381" t="s">
        <v>1</v>
      </c>
      <c r="D72" s="18" t="s">
        <v>5</v>
      </c>
      <c r="E72" s="237" t="s">
        <v>6</v>
      </c>
      <c r="F72" s="53"/>
    </row>
    <row r="73" spans="1:6" ht="13.5" customHeight="1">
      <c r="A73" s="10">
        <v>710</v>
      </c>
      <c r="B73" s="11"/>
      <c r="C73" s="414"/>
      <c r="D73" s="11" t="s">
        <v>85</v>
      </c>
      <c r="E73" s="239">
        <f>E74</f>
        <v>100000</v>
      </c>
      <c r="F73" s="53"/>
    </row>
    <row r="74" spans="1:6" ht="13.5" customHeight="1">
      <c r="A74" s="12"/>
      <c r="B74" s="18">
        <v>71035</v>
      </c>
      <c r="C74" s="251"/>
      <c r="D74" s="12" t="s">
        <v>114</v>
      </c>
      <c r="E74" s="237">
        <f>E75</f>
        <v>100000</v>
      </c>
      <c r="F74" s="53"/>
    </row>
    <row r="75" spans="1:6" ht="13.5" customHeight="1">
      <c r="A75" s="12"/>
      <c r="B75" s="18"/>
      <c r="C75" s="18">
        <v>6050</v>
      </c>
      <c r="D75" s="18" t="s">
        <v>27</v>
      </c>
      <c r="E75" s="237">
        <f>E76</f>
        <v>100000</v>
      </c>
      <c r="F75" s="53"/>
    </row>
    <row r="76" spans="1:6" ht="13.5" customHeight="1">
      <c r="A76" s="4"/>
      <c r="B76" s="15"/>
      <c r="C76" s="16"/>
      <c r="D76" s="15" t="s">
        <v>393</v>
      </c>
      <c r="E76" s="238">
        <v>100000</v>
      </c>
      <c r="F76" s="53"/>
    </row>
    <row r="77" spans="1:6" ht="13.5" customHeight="1">
      <c r="A77" s="11">
        <v>801</v>
      </c>
      <c r="B77" s="25"/>
      <c r="C77" s="43"/>
      <c r="D77" s="17" t="s">
        <v>14</v>
      </c>
      <c r="E77" s="239">
        <f>E78</f>
        <v>60000</v>
      </c>
      <c r="F77" s="53"/>
    </row>
    <row r="78" spans="1:6" ht="13.5" customHeight="1">
      <c r="A78" s="13"/>
      <c r="B78" s="13">
        <v>80101</v>
      </c>
      <c r="C78" s="41"/>
      <c r="D78" s="18" t="s">
        <v>30</v>
      </c>
      <c r="E78" s="237">
        <f>E79</f>
        <v>60000</v>
      </c>
      <c r="F78" s="53"/>
    </row>
    <row r="79" spans="1:6" ht="13.5" customHeight="1">
      <c r="A79" s="13"/>
      <c r="B79" s="13"/>
      <c r="C79" s="41" t="s">
        <v>15</v>
      </c>
      <c r="D79" s="13" t="s">
        <v>27</v>
      </c>
      <c r="E79" s="237">
        <f>E80</f>
        <v>60000</v>
      </c>
      <c r="F79" s="53"/>
    </row>
    <row r="80" spans="1:6" ht="13.5" customHeight="1">
      <c r="A80" s="15"/>
      <c r="B80" s="15"/>
      <c r="C80" s="44"/>
      <c r="D80" s="409" t="s">
        <v>382</v>
      </c>
      <c r="E80" s="238">
        <v>60000</v>
      </c>
      <c r="F80" s="53"/>
    </row>
    <row r="81" spans="1:6" ht="13.5" customHeight="1">
      <c r="A81" s="21">
        <v>900</v>
      </c>
      <c r="B81" s="8"/>
      <c r="C81" s="27"/>
      <c r="D81" s="8" t="s">
        <v>12</v>
      </c>
      <c r="E81" s="241">
        <f>E82</f>
        <v>180000</v>
      </c>
      <c r="F81" s="53"/>
    </row>
    <row r="82" spans="1:6" ht="13.5" customHeight="1">
      <c r="A82" s="12"/>
      <c r="B82" s="3">
        <v>90001</v>
      </c>
      <c r="C82" s="1"/>
      <c r="D82" s="2" t="s">
        <v>40</v>
      </c>
      <c r="E82" s="237">
        <f>E83</f>
        <v>180000</v>
      </c>
      <c r="F82" s="53"/>
    </row>
    <row r="83" spans="1:6" ht="13.5" customHeight="1">
      <c r="A83" s="12"/>
      <c r="C83" s="3">
        <v>6050</v>
      </c>
      <c r="D83" s="18" t="s">
        <v>27</v>
      </c>
      <c r="E83" s="237">
        <f>E84</f>
        <v>180000</v>
      </c>
      <c r="F83" s="53"/>
    </row>
    <row r="84" spans="1:6" ht="13.5" customHeight="1">
      <c r="A84" s="4"/>
      <c r="B84" s="15"/>
      <c r="C84" s="16"/>
      <c r="D84" s="15" t="s">
        <v>41</v>
      </c>
      <c r="E84" s="237">
        <v>180000</v>
      </c>
      <c r="F84" s="53"/>
    </row>
    <row r="85" spans="1:6" ht="12" customHeight="1">
      <c r="A85" s="11">
        <v>921</v>
      </c>
      <c r="B85" s="11"/>
      <c r="C85" s="72"/>
      <c r="D85" s="11" t="s">
        <v>123</v>
      </c>
      <c r="E85" s="239">
        <f>E86</f>
        <v>20000</v>
      </c>
      <c r="F85" s="53"/>
    </row>
    <row r="86" spans="1:6" ht="12" customHeight="1">
      <c r="A86" s="13"/>
      <c r="B86" s="13">
        <v>92109</v>
      </c>
      <c r="C86" s="41"/>
      <c r="D86" s="13" t="s">
        <v>344</v>
      </c>
      <c r="E86" s="237">
        <f>E87</f>
        <v>20000</v>
      </c>
      <c r="F86" s="53"/>
    </row>
    <row r="87" spans="1:6" ht="12" customHeight="1">
      <c r="A87" s="13"/>
      <c r="B87" s="13"/>
      <c r="C87" s="41" t="s">
        <v>15</v>
      </c>
      <c r="D87" s="13" t="s">
        <v>27</v>
      </c>
      <c r="E87" s="237">
        <f>E88</f>
        <v>20000</v>
      </c>
      <c r="F87" s="53"/>
    </row>
    <row r="88" spans="1:6" ht="27" customHeight="1">
      <c r="A88" s="15"/>
      <c r="B88" s="15"/>
      <c r="C88" s="44"/>
      <c r="D88" s="409" t="s">
        <v>383</v>
      </c>
      <c r="E88" s="238">
        <v>20000</v>
      </c>
      <c r="F88" s="53"/>
    </row>
    <row r="89" spans="4:6" ht="13.5" customHeight="1">
      <c r="D89" s="398" t="s">
        <v>20</v>
      </c>
      <c r="E89" s="240">
        <f>E85+E81+E77+E73</f>
        <v>360000</v>
      </c>
      <c r="F89" s="3"/>
    </row>
    <row r="90" spans="4:6" ht="13.5" customHeight="1">
      <c r="D90" s="398"/>
      <c r="E90" s="240"/>
      <c r="F90" s="3"/>
    </row>
    <row r="91" spans="1:6" s="398" customFormat="1" ht="13.5" customHeight="1">
      <c r="A91" s="447" t="s">
        <v>399</v>
      </c>
      <c r="B91" s="447"/>
      <c r="C91" s="447"/>
      <c r="D91" s="447"/>
      <c r="E91" s="250">
        <f>E89+E70</f>
        <v>622000</v>
      </c>
      <c r="F91" s="76"/>
    </row>
    <row r="92" spans="1:6" ht="13.5" customHeight="1">
      <c r="A92" s="12"/>
      <c r="B92" s="18"/>
      <c r="C92" s="280">
        <v>952</v>
      </c>
      <c r="D92" s="422" t="s">
        <v>233</v>
      </c>
      <c r="E92" s="285">
        <f>E93+E95</f>
        <v>622000</v>
      </c>
      <c r="F92" s="35"/>
    </row>
    <row r="93" spans="1:6" ht="13.5" customHeight="1">
      <c r="A93" s="12"/>
      <c r="B93" s="18"/>
      <c r="C93" s="159"/>
      <c r="D93" s="423" t="s">
        <v>225</v>
      </c>
      <c r="E93" s="288">
        <f>E94</f>
        <v>185000</v>
      </c>
      <c r="F93" s="35"/>
    </row>
    <row r="94" spans="1:6" ht="13.5" customHeight="1">
      <c r="A94" s="12"/>
      <c r="B94" s="18"/>
      <c r="C94" s="159"/>
      <c r="D94" s="423" t="s">
        <v>236</v>
      </c>
      <c r="E94" s="288">
        <v>185000</v>
      </c>
      <c r="F94" s="35"/>
    </row>
    <row r="95" spans="1:6" ht="13.5" customHeight="1">
      <c r="A95" s="12"/>
      <c r="B95" s="18"/>
      <c r="C95" s="159"/>
      <c r="D95" s="423" t="s">
        <v>234</v>
      </c>
      <c r="E95" s="288">
        <f>E96</f>
        <v>437000</v>
      </c>
      <c r="F95" s="35"/>
    </row>
    <row r="96" spans="1:6" ht="13.5" customHeight="1">
      <c r="A96" s="12"/>
      <c r="B96" s="18"/>
      <c r="C96" s="177"/>
      <c r="D96" s="424" t="s">
        <v>235</v>
      </c>
      <c r="E96" s="290">
        <f>452000-15000</f>
        <v>437000</v>
      </c>
      <c r="F96" s="35"/>
    </row>
    <row r="97" spans="1:6" ht="13.5" customHeight="1">
      <c r="A97" s="12"/>
      <c r="B97" s="18"/>
      <c r="C97" s="108"/>
      <c r="D97" s="315"/>
      <c r="E97" s="421"/>
      <c r="F97" s="35"/>
    </row>
    <row r="98" spans="1:6" ht="13.5" customHeight="1">
      <c r="A98" s="480" t="s">
        <v>21</v>
      </c>
      <c r="B98" s="480"/>
      <c r="C98" s="480"/>
      <c r="D98" s="480"/>
      <c r="E98" s="480"/>
      <c r="F98" s="480"/>
    </row>
    <row r="99" spans="1:6" ht="13.5" customHeight="1">
      <c r="A99" s="12" t="s">
        <v>390</v>
      </c>
      <c r="B99" s="18"/>
      <c r="C99" s="7"/>
      <c r="D99" s="13"/>
      <c r="E99" s="255"/>
      <c r="F99" s="35"/>
    </row>
    <row r="100" spans="1:6" ht="13.5" customHeight="1">
      <c r="A100" s="447" t="s">
        <v>133</v>
      </c>
      <c r="B100" s="447"/>
      <c r="C100" s="447"/>
      <c r="D100" s="447"/>
      <c r="E100" s="237" t="s">
        <v>18</v>
      </c>
      <c r="F100" s="53" t="s">
        <v>19</v>
      </c>
    </row>
    <row r="101" spans="1:6" s="419" customFormat="1" ht="13.5" customHeight="1">
      <c r="A101" s="17">
        <v>852</v>
      </c>
      <c r="B101" s="17"/>
      <c r="C101" s="17"/>
      <c r="D101" s="77" t="s">
        <v>107</v>
      </c>
      <c r="E101" s="254">
        <f>E102</f>
        <v>146630</v>
      </c>
      <c r="F101" s="67">
        <f>F102</f>
        <v>146630</v>
      </c>
    </row>
    <row r="102" spans="1:6" ht="13.5" customHeight="1">
      <c r="A102" s="18"/>
      <c r="B102" s="18">
        <v>95219</v>
      </c>
      <c r="C102" s="18"/>
      <c r="D102" s="48" t="s">
        <v>146</v>
      </c>
      <c r="E102" s="255">
        <f>E103+E104</f>
        <v>146630</v>
      </c>
      <c r="F102" s="35">
        <f>F103+F104</f>
        <v>146630</v>
      </c>
    </row>
    <row r="103" spans="1:6" ht="13.5" customHeight="1">
      <c r="A103" s="18"/>
      <c r="B103" s="18"/>
      <c r="C103" s="18">
        <v>2010</v>
      </c>
      <c r="D103" s="108" t="s">
        <v>137</v>
      </c>
      <c r="E103" s="255"/>
      <c r="F103" s="35">
        <v>146630</v>
      </c>
    </row>
    <row r="104" spans="1:6" ht="13.5" customHeight="1">
      <c r="A104" s="18"/>
      <c r="B104" s="18"/>
      <c r="C104" s="18">
        <v>2030</v>
      </c>
      <c r="D104" s="108" t="s">
        <v>397</v>
      </c>
      <c r="E104" s="255">
        <v>146630</v>
      </c>
      <c r="F104" s="35"/>
    </row>
    <row r="105" spans="1:6" s="419" customFormat="1" ht="13.5" customHeight="1">
      <c r="A105" s="42">
        <v>926</v>
      </c>
      <c r="B105" s="11"/>
      <c r="C105" s="72"/>
      <c r="D105" s="39" t="s">
        <v>285</v>
      </c>
      <c r="E105" s="239">
        <f>E106</f>
        <v>30000</v>
      </c>
      <c r="F105" s="67">
        <f>F106</f>
        <v>30000</v>
      </c>
    </row>
    <row r="106" spans="1:6" ht="13.5" customHeight="1">
      <c r="A106" s="7"/>
      <c r="B106" s="13">
        <v>92605</v>
      </c>
      <c r="C106" s="41"/>
      <c r="D106" s="48" t="s">
        <v>34</v>
      </c>
      <c r="E106" s="237">
        <f>E107</f>
        <v>30000</v>
      </c>
      <c r="F106" s="237">
        <f>F108</f>
        <v>30000</v>
      </c>
    </row>
    <row r="107" spans="1:6" ht="25.5" customHeight="1">
      <c r="A107" s="7"/>
      <c r="B107" s="13"/>
      <c r="C107" s="381" t="s">
        <v>322</v>
      </c>
      <c r="D107" s="410" t="s">
        <v>396</v>
      </c>
      <c r="E107" s="237">
        <v>30000</v>
      </c>
      <c r="F107" s="35"/>
    </row>
    <row r="108" spans="1:6" ht="25.5" customHeight="1">
      <c r="A108" s="9"/>
      <c r="B108" s="15"/>
      <c r="C108" s="44" t="s">
        <v>284</v>
      </c>
      <c r="D108" s="409" t="s">
        <v>290</v>
      </c>
      <c r="E108" s="238"/>
      <c r="F108" s="37">
        <v>30000</v>
      </c>
    </row>
    <row r="109" spans="1:6" ht="13.5" customHeight="1">
      <c r="A109" s="7"/>
      <c r="B109" s="13"/>
      <c r="C109" s="41"/>
      <c r="D109" s="410"/>
      <c r="E109" s="241">
        <f>E101+E105</f>
        <v>176630</v>
      </c>
      <c r="F109" s="241">
        <f>F101+F105</f>
        <v>176630</v>
      </c>
    </row>
    <row r="110" spans="1:6" ht="13.5" customHeight="1">
      <c r="A110" s="7"/>
      <c r="B110" s="13"/>
      <c r="C110" s="41"/>
      <c r="D110" s="410"/>
      <c r="E110" s="241"/>
      <c r="F110" s="241"/>
    </row>
    <row r="111" spans="1:6" ht="13.5" customHeight="1">
      <c r="A111" s="479" t="s">
        <v>391</v>
      </c>
      <c r="B111" s="479"/>
      <c r="C111" s="479"/>
      <c r="D111" s="479"/>
      <c r="E111" s="238" t="s">
        <v>18</v>
      </c>
      <c r="F111" s="55" t="s">
        <v>19</v>
      </c>
    </row>
    <row r="112" spans="1:6" s="419" customFormat="1" ht="13.5" customHeight="1">
      <c r="A112" s="17">
        <v>600</v>
      </c>
      <c r="B112" s="17"/>
      <c r="C112" s="17"/>
      <c r="D112" s="17" t="s">
        <v>110</v>
      </c>
      <c r="E112" s="239">
        <f>E113</f>
        <v>15000</v>
      </c>
      <c r="F112" s="78"/>
    </row>
    <row r="113" spans="1:6" ht="13.5" customHeight="1">
      <c r="A113" s="18"/>
      <c r="B113" s="18">
        <v>60016</v>
      </c>
      <c r="C113" s="18"/>
      <c r="D113" s="18" t="s">
        <v>120</v>
      </c>
      <c r="E113" s="237">
        <f>E114</f>
        <v>15000</v>
      </c>
      <c r="F113" s="53"/>
    </row>
    <row r="114" spans="1:6" ht="13.5" customHeight="1">
      <c r="A114" s="18"/>
      <c r="B114" s="18"/>
      <c r="C114" s="18">
        <v>6050</v>
      </c>
      <c r="D114" s="18" t="s">
        <v>27</v>
      </c>
      <c r="E114" s="237">
        <f>E115</f>
        <v>15000</v>
      </c>
      <c r="F114" s="53"/>
    </row>
    <row r="115" spans="1:6" ht="13.5" customHeight="1">
      <c r="A115" s="6"/>
      <c r="B115" s="6"/>
      <c r="C115" s="6"/>
      <c r="D115" s="6" t="s">
        <v>410</v>
      </c>
      <c r="E115" s="238">
        <v>15000</v>
      </c>
      <c r="F115" s="55"/>
    </row>
    <row r="116" spans="1:6" s="419" customFormat="1" ht="13.5" customHeight="1">
      <c r="A116" s="17">
        <v>757</v>
      </c>
      <c r="B116" s="17"/>
      <c r="C116" s="17"/>
      <c r="D116" s="17" t="s">
        <v>37</v>
      </c>
      <c r="E116" s="239"/>
      <c r="F116" s="78">
        <f>F117</f>
        <v>51300</v>
      </c>
    </row>
    <row r="117" spans="1:6" ht="13.5" customHeight="1">
      <c r="A117" s="18"/>
      <c r="B117" s="18">
        <v>75702</v>
      </c>
      <c r="C117" s="18"/>
      <c r="D117" s="18" t="s">
        <v>405</v>
      </c>
      <c r="E117" s="237"/>
      <c r="F117" s="53">
        <f>F118</f>
        <v>51300</v>
      </c>
    </row>
    <row r="118" spans="1:6" ht="13.5" customHeight="1">
      <c r="A118" s="6"/>
      <c r="B118" s="6"/>
      <c r="C118" s="6">
        <v>8070</v>
      </c>
      <c r="D118" s="6" t="s">
        <v>406</v>
      </c>
      <c r="E118" s="238"/>
      <c r="F118" s="55">
        <v>51300</v>
      </c>
    </row>
    <row r="119" spans="1:6" s="419" customFormat="1" ht="13.5" customHeight="1">
      <c r="A119" s="17">
        <v>801</v>
      </c>
      <c r="B119" s="17"/>
      <c r="C119" s="17"/>
      <c r="D119" s="17" t="s">
        <v>14</v>
      </c>
      <c r="E119" s="239">
        <f>E120</f>
        <v>25000</v>
      </c>
      <c r="F119" s="78"/>
    </row>
    <row r="120" spans="1:6" ht="13.5" customHeight="1">
      <c r="A120" s="18"/>
      <c r="B120" s="18">
        <v>80101</v>
      </c>
      <c r="C120" s="18"/>
      <c r="D120" s="18" t="s">
        <v>30</v>
      </c>
      <c r="E120" s="237">
        <f>E121</f>
        <v>25000</v>
      </c>
      <c r="F120" s="53"/>
    </row>
    <row r="121" spans="1:6" ht="13.5" customHeight="1">
      <c r="A121" s="18"/>
      <c r="B121" s="18"/>
      <c r="C121" s="18">
        <v>6050</v>
      </c>
      <c r="D121" s="18" t="s">
        <v>27</v>
      </c>
      <c r="E121" s="237">
        <f>E122</f>
        <v>25000</v>
      </c>
      <c r="F121" s="53"/>
    </row>
    <row r="122" spans="1:6" ht="13.5" customHeight="1">
      <c r="A122" s="6"/>
      <c r="B122" s="6"/>
      <c r="C122" s="6"/>
      <c r="D122" s="6" t="s">
        <v>288</v>
      </c>
      <c r="E122" s="238">
        <v>25000</v>
      </c>
      <c r="F122" s="55"/>
    </row>
    <row r="123" spans="1:6" s="419" customFormat="1" ht="13.5" customHeight="1">
      <c r="A123" s="17">
        <v>921</v>
      </c>
      <c r="B123" s="17"/>
      <c r="C123" s="17"/>
      <c r="D123" s="17" t="s">
        <v>123</v>
      </c>
      <c r="E123" s="239">
        <f>E124</f>
        <v>10000</v>
      </c>
      <c r="F123" s="78"/>
    </row>
    <row r="124" spans="1:6" ht="13.5" customHeight="1">
      <c r="A124" s="18"/>
      <c r="B124" s="18">
        <v>92116</v>
      </c>
      <c r="C124" s="18"/>
      <c r="D124" s="18" t="s">
        <v>407</v>
      </c>
      <c r="E124" s="237">
        <f>E125</f>
        <v>10000</v>
      </c>
      <c r="F124" s="53"/>
    </row>
    <row r="125" spans="1:6" ht="13.5" customHeight="1">
      <c r="A125" s="18"/>
      <c r="B125" s="18"/>
      <c r="C125" s="18">
        <v>6050</v>
      </c>
      <c r="D125" s="18" t="s">
        <v>27</v>
      </c>
      <c r="E125" s="237">
        <f>E126</f>
        <v>10000</v>
      </c>
      <c r="F125" s="53"/>
    </row>
    <row r="126" spans="1:6" ht="13.5" customHeight="1">
      <c r="A126" s="6"/>
      <c r="B126" s="6"/>
      <c r="C126" s="6"/>
      <c r="D126" s="6" t="s">
        <v>408</v>
      </c>
      <c r="E126" s="238">
        <v>10000</v>
      </c>
      <c r="F126" s="55"/>
    </row>
    <row r="127" spans="1:6" ht="13.5" customHeight="1">
      <c r="A127" s="61">
        <v>926</v>
      </c>
      <c r="B127" s="8"/>
      <c r="C127" s="379"/>
      <c r="D127" s="38" t="s">
        <v>285</v>
      </c>
      <c r="E127" s="241">
        <f>E128</f>
        <v>31300</v>
      </c>
      <c r="F127" s="46">
        <f>F128</f>
        <v>30000</v>
      </c>
    </row>
    <row r="128" spans="1:6" ht="13.5" customHeight="1">
      <c r="A128" s="7"/>
      <c r="B128" s="13">
        <v>92605</v>
      </c>
      <c r="C128" s="41"/>
      <c r="D128" s="48" t="s">
        <v>34</v>
      </c>
      <c r="E128" s="237">
        <f>E129+E131</f>
        <v>31300</v>
      </c>
      <c r="F128" s="237">
        <f>F129+F131</f>
        <v>30000</v>
      </c>
    </row>
    <row r="129" spans="1:6" s="251" customFormat="1" ht="13.5" customHeight="1">
      <c r="A129" s="7"/>
      <c r="B129" s="13"/>
      <c r="C129" s="41" t="s">
        <v>54</v>
      </c>
      <c r="D129" s="48" t="s">
        <v>55</v>
      </c>
      <c r="E129" s="237">
        <v>30000</v>
      </c>
      <c r="F129" s="35"/>
    </row>
    <row r="130" spans="1:6" s="251" customFormat="1" ht="26.25" customHeight="1">
      <c r="A130" s="7"/>
      <c r="B130" s="13"/>
      <c r="C130" s="41"/>
      <c r="D130" s="377" t="s">
        <v>392</v>
      </c>
      <c r="E130" s="237"/>
      <c r="F130" s="35"/>
    </row>
    <row r="131" spans="1:6" s="251" customFormat="1" ht="13.5" customHeight="1">
      <c r="A131" s="7"/>
      <c r="B131" s="13"/>
      <c r="C131" s="381" t="s">
        <v>15</v>
      </c>
      <c r="D131" s="18" t="s">
        <v>27</v>
      </c>
      <c r="E131" s="237">
        <f>E133</f>
        <v>1300</v>
      </c>
      <c r="F131" s="35">
        <v>30000</v>
      </c>
    </row>
    <row r="132" spans="1:6" ht="13.5" customHeight="1">
      <c r="A132" s="7"/>
      <c r="B132" s="13"/>
      <c r="C132" s="41"/>
      <c r="D132" s="377" t="s">
        <v>398</v>
      </c>
      <c r="E132" s="237"/>
      <c r="F132" s="35">
        <v>30000</v>
      </c>
    </row>
    <row r="133" spans="1:6" ht="13.5" customHeight="1">
      <c r="A133" s="9"/>
      <c r="B133" s="15"/>
      <c r="C133" s="44"/>
      <c r="D133" s="425" t="s">
        <v>409</v>
      </c>
      <c r="E133" s="238">
        <v>1300</v>
      </c>
      <c r="F133" s="37"/>
    </row>
    <row r="134" spans="1:6" ht="13.5" customHeight="1">
      <c r="A134" s="7"/>
      <c r="B134" s="13"/>
      <c r="C134" s="41"/>
      <c r="D134" s="377"/>
      <c r="E134" s="237">
        <f>E127+E123+E119+E116+E112</f>
        <v>81300</v>
      </c>
      <c r="F134" s="237">
        <f>F127+F123+F119+F116+F112</f>
        <v>81300</v>
      </c>
    </row>
    <row r="135" spans="1:6" ht="13.5" customHeight="1">
      <c r="A135" s="7"/>
      <c r="B135" s="13"/>
      <c r="C135" s="41"/>
      <c r="D135" s="377"/>
      <c r="E135" s="237"/>
      <c r="F135" s="237"/>
    </row>
    <row r="136" spans="1:6" ht="15" customHeight="1">
      <c r="A136" s="462" t="s">
        <v>23</v>
      </c>
      <c r="B136" s="462"/>
      <c r="C136" s="462"/>
      <c r="D136" s="462"/>
      <c r="E136" s="462"/>
      <c r="F136" s="462"/>
    </row>
    <row r="137" spans="1:6" ht="27.75" customHeight="1">
      <c r="A137" s="450" t="s">
        <v>52</v>
      </c>
      <c r="B137" s="450"/>
      <c r="C137" s="450"/>
      <c r="D137" s="450"/>
      <c r="E137" s="450"/>
      <c r="F137" s="450"/>
    </row>
    <row r="138" spans="1:6" ht="28.5" customHeight="1">
      <c r="A138" s="439" t="s">
        <v>401</v>
      </c>
      <c r="B138" s="439"/>
      <c r="C138" s="439"/>
      <c r="D138" s="439"/>
      <c r="E138" s="439"/>
      <c r="F138" s="439"/>
    </row>
    <row r="139" spans="1:6" ht="41.25" customHeight="1">
      <c r="A139" s="439" t="s">
        <v>402</v>
      </c>
      <c r="B139" s="439"/>
      <c r="C139" s="439"/>
      <c r="D139" s="439"/>
      <c r="E139" s="439"/>
      <c r="F139" s="439"/>
    </row>
    <row r="140" spans="1:6" ht="52.5" customHeight="1">
      <c r="A140" s="439" t="s">
        <v>403</v>
      </c>
      <c r="B140" s="440"/>
      <c r="C140" s="440"/>
      <c r="D140" s="440"/>
      <c r="E140" s="440"/>
      <c r="F140" s="440"/>
    </row>
    <row r="141" spans="1:6" ht="39.75" customHeight="1">
      <c r="A141" s="439" t="s">
        <v>414</v>
      </c>
      <c r="B141" s="440"/>
      <c r="C141" s="440"/>
      <c r="D141" s="440"/>
      <c r="E141" s="440"/>
      <c r="F141" s="440"/>
    </row>
    <row r="142" spans="1:6" ht="16.5" customHeight="1">
      <c r="A142" s="438"/>
      <c r="B142" s="438"/>
      <c r="C142" s="438"/>
      <c r="D142" s="438"/>
      <c r="E142" s="438"/>
      <c r="F142" s="438"/>
    </row>
    <row r="143" spans="1:6" ht="12" customHeight="1">
      <c r="A143" s="470" t="s">
        <v>25</v>
      </c>
      <c r="B143" s="470"/>
      <c r="C143" s="470"/>
      <c r="D143" s="470"/>
      <c r="E143" s="470"/>
      <c r="F143" s="470"/>
    </row>
    <row r="144" spans="1:6" ht="12" customHeight="1">
      <c r="A144" s="448" t="s">
        <v>269</v>
      </c>
      <c r="B144" s="448"/>
      <c r="C144" s="448"/>
      <c r="D144" s="448"/>
      <c r="E144" s="448"/>
      <c r="F144" s="448"/>
    </row>
    <row r="145" spans="1:6" ht="12" customHeight="1">
      <c r="A145" s="12"/>
      <c r="B145" s="23"/>
      <c r="C145" s="262" t="s">
        <v>204</v>
      </c>
      <c r="D145" s="263" t="s">
        <v>5</v>
      </c>
      <c r="E145" s="264" t="s">
        <v>221</v>
      </c>
      <c r="F145" s="35"/>
    </row>
    <row r="146" spans="1:6" ht="12" customHeight="1">
      <c r="A146" s="12"/>
      <c r="B146" s="23"/>
      <c r="C146" s="265"/>
      <c r="D146" s="266" t="s">
        <v>222</v>
      </c>
      <c r="E146" s="267">
        <f>E148</f>
        <v>1627500</v>
      </c>
      <c r="F146" s="35"/>
    </row>
    <row r="147" spans="1:6" ht="12" customHeight="1">
      <c r="A147" s="12"/>
      <c r="B147" s="23"/>
      <c r="C147" s="268"/>
      <c r="D147" s="269" t="s">
        <v>223</v>
      </c>
      <c r="E147" s="270"/>
      <c r="F147" s="35"/>
    </row>
    <row r="148" spans="1:6" ht="12" customHeight="1">
      <c r="A148" s="12"/>
      <c r="B148" s="23"/>
      <c r="C148" s="271">
        <v>992</v>
      </c>
      <c r="D148" s="266" t="s">
        <v>224</v>
      </c>
      <c r="E148" s="272">
        <f>E149+E152</f>
        <v>1627500</v>
      </c>
      <c r="F148" s="35"/>
    </row>
    <row r="149" spans="1:6" ht="12" customHeight="1">
      <c r="A149" s="12"/>
      <c r="B149" s="23"/>
      <c r="C149" s="265"/>
      <c r="D149" s="266" t="s">
        <v>225</v>
      </c>
      <c r="E149" s="273">
        <f>E150+E151</f>
        <v>227500</v>
      </c>
      <c r="F149" s="35"/>
    </row>
    <row r="150" spans="1:6" ht="12" customHeight="1">
      <c r="A150" s="12"/>
      <c r="B150" s="23"/>
      <c r="C150" s="265"/>
      <c r="D150" s="266" t="s">
        <v>226</v>
      </c>
      <c r="E150" s="273">
        <v>27500</v>
      </c>
      <c r="F150" s="35"/>
    </row>
    <row r="151" spans="1:6" ht="12" customHeight="1">
      <c r="A151" s="12"/>
      <c r="B151" s="23"/>
      <c r="C151" s="274"/>
      <c r="D151" s="275" t="s">
        <v>227</v>
      </c>
      <c r="E151" s="276">
        <v>200000</v>
      </c>
      <c r="F151" s="35"/>
    </row>
    <row r="152" spans="1:6" ht="12" customHeight="1">
      <c r="A152" s="12"/>
      <c r="B152" s="23"/>
      <c r="C152" s="296"/>
      <c r="D152" s="319" t="s">
        <v>228</v>
      </c>
      <c r="E152" s="272">
        <f>E153+E154+E155+E156+E157</f>
        <v>1400000</v>
      </c>
      <c r="F152" s="35"/>
    </row>
    <row r="153" spans="1:6" ht="12" customHeight="1">
      <c r="A153" s="12"/>
      <c r="B153" s="23"/>
      <c r="C153" s="265"/>
      <c r="D153" s="266" t="s">
        <v>229</v>
      </c>
      <c r="E153" s="273">
        <v>10000</v>
      </c>
      <c r="F153" s="35"/>
    </row>
    <row r="154" spans="1:6" ht="12" customHeight="1">
      <c r="A154" s="12"/>
      <c r="B154" s="23"/>
      <c r="C154" s="265"/>
      <c r="D154" s="266" t="s">
        <v>230</v>
      </c>
      <c r="E154" s="273">
        <f>200000-50000</f>
        <v>150000</v>
      </c>
      <c r="F154" s="35"/>
    </row>
    <row r="155" spans="1:6" ht="12" customHeight="1">
      <c r="A155" s="12"/>
      <c r="B155" s="23"/>
      <c r="C155" s="265"/>
      <c r="D155" s="266" t="s">
        <v>231</v>
      </c>
      <c r="E155" s="273">
        <v>500000</v>
      </c>
      <c r="F155" s="35"/>
    </row>
    <row r="156" spans="1:6" ht="12" customHeight="1">
      <c r="A156" s="12"/>
      <c r="B156" s="23"/>
      <c r="C156" s="265"/>
      <c r="D156" s="266" t="s">
        <v>232</v>
      </c>
      <c r="E156" s="273">
        <v>40000</v>
      </c>
      <c r="F156" s="35"/>
    </row>
    <row r="157" spans="1:6" ht="12" customHeight="1">
      <c r="A157" s="12"/>
      <c r="B157" s="23"/>
      <c r="C157" s="274"/>
      <c r="D157" s="275" t="s">
        <v>229</v>
      </c>
      <c r="E157" s="276">
        <f>900000-200000</f>
        <v>700000</v>
      </c>
      <c r="F157" s="35"/>
    </row>
    <row r="158" spans="1:6" ht="12" customHeight="1">
      <c r="A158" s="12"/>
      <c r="B158" s="23"/>
      <c r="C158" s="22"/>
      <c r="D158" s="23"/>
      <c r="E158" s="277"/>
      <c r="F158" s="48"/>
    </row>
    <row r="159" spans="1:6" ht="12" customHeight="1">
      <c r="A159" s="12"/>
      <c r="B159" s="23"/>
      <c r="C159" s="278" t="s">
        <v>3</v>
      </c>
      <c r="D159" s="279" t="s">
        <v>5</v>
      </c>
      <c r="E159" s="264" t="s">
        <v>221</v>
      </c>
      <c r="F159" s="48"/>
    </row>
    <row r="160" spans="1:6" ht="12" customHeight="1">
      <c r="A160" s="12"/>
      <c r="B160" s="23"/>
      <c r="C160" s="280"/>
      <c r="D160" s="281" t="s">
        <v>222</v>
      </c>
      <c r="E160" s="267">
        <f>E162+E167</f>
        <v>2401010</v>
      </c>
      <c r="F160" s="48"/>
    </row>
    <row r="161" spans="1:6" ht="12" customHeight="1">
      <c r="A161" s="12"/>
      <c r="B161" s="23"/>
      <c r="C161" s="177"/>
      <c r="D161" s="282" t="s">
        <v>223</v>
      </c>
      <c r="E161" s="270"/>
      <c r="F161" s="48"/>
    </row>
    <row r="162" spans="1:6" ht="12" customHeight="1">
      <c r="A162" s="12"/>
      <c r="B162" s="23"/>
      <c r="C162" s="283">
        <v>952</v>
      </c>
      <c r="D162" s="284" t="s">
        <v>233</v>
      </c>
      <c r="E162" s="285">
        <f>E163+E165</f>
        <v>1878000</v>
      </c>
      <c r="F162" s="48"/>
    </row>
    <row r="163" spans="1:6" ht="12" customHeight="1">
      <c r="A163" s="12"/>
      <c r="B163" s="23"/>
      <c r="C163" s="286"/>
      <c r="D163" s="287" t="s">
        <v>225</v>
      </c>
      <c r="E163" s="288">
        <f>E164</f>
        <v>315000</v>
      </c>
      <c r="F163" s="48"/>
    </row>
    <row r="164" spans="1:6" ht="12" customHeight="1">
      <c r="A164" s="12"/>
      <c r="B164" s="23"/>
      <c r="C164" s="286"/>
      <c r="D164" s="287" t="s">
        <v>236</v>
      </c>
      <c r="E164" s="288">
        <f>500000-185000</f>
        <v>315000</v>
      </c>
      <c r="F164" s="48"/>
    </row>
    <row r="165" spans="1:6" ht="13.5" customHeight="1">
      <c r="A165" s="12"/>
      <c r="B165" s="23"/>
      <c r="C165" s="286"/>
      <c r="D165" s="287" t="s">
        <v>234</v>
      </c>
      <c r="E165" s="288">
        <f>2000000-437000</f>
        <v>1563000</v>
      </c>
      <c r="F165" s="48"/>
    </row>
    <row r="166" spans="1:6" ht="13.5" customHeight="1">
      <c r="A166" s="12"/>
      <c r="B166" s="23"/>
      <c r="C166" s="286"/>
      <c r="D166" s="287" t="s">
        <v>235</v>
      </c>
      <c r="E166" s="288">
        <f>E165</f>
        <v>1563000</v>
      </c>
      <c r="F166" s="48"/>
    </row>
    <row r="167" spans="1:6" ht="13.5" customHeight="1">
      <c r="A167" s="12"/>
      <c r="B167" s="23"/>
      <c r="C167" s="289">
        <v>957</v>
      </c>
      <c r="D167" s="163" t="s">
        <v>220</v>
      </c>
      <c r="E167" s="290">
        <v>523010</v>
      </c>
      <c r="F167" s="48"/>
    </row>
    <row r="168" spans="1:6" ht="13.5" customHeight="1">
      <c r="A168" s="442" t="s">
        <v>63</v>
      </c>
      <c r="B168" s="442"/>
      <c r="C168" s="442"/>
      <c r="D168" s="442"/>
      <c r="E168" s="442"/>
      <c r="F168" s="442"/>
    </row>
    <row r="169" spans="1:6" ht="13.5" customHeight="1">
      <c r="A169" s="452" t="s">
        <v>28</v>
      </c>
      <c r="B169" s="452"/>
      <c r="C169" s="452"/>
      <c r="D169" s="452"/>
      <c r="E169" s="452"/>
      <c r="F169" s="452"/>
    </row>
    <row r="170" spans="1:6" ht="13.5" customHeight="1">
      <c r="A170" s="481" t="s">
        <v>193</v>
      </c>
      <c r="B170" s="481"/>
      <c r="C170" s="481"/>
      <c r="D170" s="481"/>
      <c r="E170" s="481"/>
      <c r="F170" s="481"/>
    </row>
    <row r="171" spans="1:6" ht="13.5" customHeight="1">
      <c r="A171" s="482" t="s">
        <v>42</v>
      </c>
      <c r="B171" s="482"/>
      <c r="C171" s="482"/>
      <c r="D171" s="482"/>
      <c r="E171" s="482"/>
      <c r="F171" s="482"/>
    </row>
    <row r="172" spans="1:5" ht="13.5" customHeight="1">
      <c r="A172" s="18"/>
      <c r="B172" s="18"/>
      <c r="C172" s="381"/>
      <c r="D172" s="18"/>
      <c r="E172" s="237"/>
    </row>
    <row r="173" spans="1:5" ht="13.5" customHeight="1">
      <c r="A173" s="18"/>
      <c r="B173" s="18"/>
      <c r="C173" s="381"/>
      <c r="D173" s="18"/>
      <c r="E173" s="237"/>
    </row>
    <row r="174" spans="1:5" ht="13.5" customHeight="1">
      <c r="A174" s="18"/>
      <c r="B174" s="18"/>
      <c r="C174" s="381"/>
      <c r="D174" s="18"/>
      <c r="E174" s="237"/>
    </row>
    <row r="175" spans="1:5" ht="13.5" customHeight="1">
      <c r="A175" s="18"/>
      <c r="B175" s="18"/>
      <c r="C175" s="381"/>
      <c r="D175" s="18"/>
      <c r="E175" s="237"/>
    </row>
    <row r="176" spans="1:5" ht="13.5" customHeight="1">
      <c r="A176" s="18"/>
      <c r="B176" s="18"/>
      <c r="C176" s="381"/>
      <c r="D176" s="18"/>
      <c r="E176" s="237"/>
    </row>
    <row r="177" spans="1:5" ht="13.5" customHeight="1">
      <c r="A177" s="18"/>
      <c r="B177" s="18"/>
      <c r="C177" s="381"/>
      <c r="D177" s="18"/>
      <c r="E177" s="237"/>
    </row>
    <row r="178" spans="1:5" ht="13.5" customHeight="1">
      <c r="A178" s="18"/>
      <c r="B178" s="18"/>
      <c r="C178" s="381"/>
      <c r="D178" s="18"/>
      <c r="E178" s="237"/>
    </row>
    <row r="179" spans="1:5" ht="13.5" customHeight="1">
      <c r="A179" s="18"/>
      <c r="B179" s="18"/>
      <c r="C179" s="381"/>
      <c r="D179" s="18"/>
      <c r="E179" s="237"/>
    </row>
    <row r="180" spans="1:5" ht="13.5" customHeight="1">
      <c r="A180" s="18"/>
      <c r="B180" s="18"/>
      <c r="C180" s="381"/>
      <c r="D180" s="18"/>
      <c r="E180" s="237"/>
    </row>
    <row r="181" spans="1:5" ht="13.5" customHeight="1">
      <c r="A181" s="18"/>
      <c r="B181" s="18"/>
      <c r="C181" s="381"/>
      <c r="D181" s="18"/>
      <c r="E181" s="237"/>
    </row>
    <row r="182" spans="1:5" ht="13.5" customHeight="1">
      <c r="A182" s="18"/>
      <c r="B182" s="18"/>
      <c r="C182" s="381"/>
      <c r="D182" s="18"/>
      <c r="E182" s="237"/>
    </row>
    <row r="183" spans="1:5" ht="13.5" customHeight="1">
      <c r="A183" s="18"/>
      <c r="B183" s="18"/>
      <c r="C183" s="381"/>
      <c r="D183" s="18"/>
      <c r="E183" s="237"/>
    </row>
    <row r="184" spans="1:5" ht="13.5" customHeight="1">
      <c r="A184" s="18"/>
      <c r="B184" s="18"/>
      <c r="C184" s="381"/>
      <c r="D184" s="18"/>
      <c r="E184" s="237"/>
    </row>
    <row r="185" spans="1:5" ht="13.5" customHeight="1">
      <c r="A185" s="18"/>
      <c r="B185" s="18"/>
      <c r="C185" s="381"/>
      <c r="D185" s="18"/>
      <c r="E185" s="237"/>
    </row>
    <row r="186" spans="1:5" ht="13.5" customHeight="1">
      <c r="A186" s="18"/>
      <c r="B186" s="18"/>
      <c r="C186" s="381"/>
      <c r="D186" s="18"/>
      <c r="E186" s="237"/>
    </row>
    <row r="187" spans="1:5" ht="13.5" customHeight="1">
      <c r="A187" s="18"/>
      <c r="B187" s="18"/>
      <c r="C187" s="381"/>
      <c r="D187" s="18"/>
      <c r="E187" s="237"/>
    </row>
    <row r="188" spans="1:5" ht="13.5" customHeight="1">
      <c r="A188" s="18"/>
      <c r="B188" s="18"/>
      <c r="C188" s="381"/>
      <c r="D188" s="18"/>
      <c r="E188" s="237"/>
    </row>
    <row r="189" spans="1:5" ht="13.5" customHeight="1">
      <c r="A189" s="18"/>
      <c r="B189" s="18"/>
      <c r="C189" s="381"/>
      <c r="D189" s="18"/>
      <c r="E189" s="237"/>
    </row>
    <row r="190" spans="1:5" ht="13.5" customHeight="1">
      <c r="A190" s="18"/>
      <c r="B190" s="18"/>
      <c r="C190" s="381"/>
      <c r="D190" s="18"/>
      <c r="E190" s="237"/>
    </row>
    <row r="191" spans="1:5" ht="13.5" customHeight="1">
      <c r="A191" s="18"/>
      <c r="B191" s="18"/>
      <c r="C191" s="381"/>
      <c r="D191" s="18"/>
      <c r="E191" s="237"/>
    </row>
    <row r="192" spans="1:5" ht="13.5" customHeight="1">
      <c r="A192" s="18"/>
      <c r="B192" s="18"/>
      <c r="C192" s="381"/>
      <c r="D192" s="18"/>
      <c r="E192" s="237"/>
    </row>
    <row r="193" spans="1:5" ht="13.5" customHeight="1">
      <c r="A193" s="18"/>
      <c r="B193" s="18"/>
      <c r="C193" s="381"/>
      <c r="D193" s="18"/>
      <c r="E193" s="237"/>
    </row>
    <row r="194" spans="1:5" ht="13.5" customHeight="1">
      <c r="A194" s="18"/>
      <c r="B194" s="18"/>
      <c r="C194" s="381"/>
      <c r="D194" s="18"/>
      <c r="E194" s="237"/>
    </row>
    <row r="195" spans="1:5" ht="13.5" customHeight="1">
      <c r="A195" s="18"/>
      <c r="B195" s="18"/>
      <c r="C195" s="381"/>
      <c r="D195" s="18"/>
      <c r="E195" s="237"/>
    </row>
    <row r="196" spans="1:5" ht="13.5" customHeight="1">
      <c r="A196" s="18"/>
      <c r="B196" s="18"/>
      <c r="C196" s="381"/>
      <c r="D196" s="18"/>
      <c r="E196" s="237"/>
    </row>
    <row r="197" spans="1:5" ht="13.5" customHeight="1">
      <c r="A197" s="18"/>
      <c r="B197" s="18"/>
      <c r="C197" s="381"/>
      <c r="D197" s="18"/>
      <c r="E197" s="237"/>
    </row>
    <row r="198" spans="1:5" ht="13.5" customHeight="1">
      <c r="A198" s="18"/>
      <c r="B198" s="18"/>
      <c r="C198" s="381"/>
      <c r="D198" s="18"/>
      <c r="E198" s="237"/>
    </row>
    <row r="199" spans="1:5" ht="13.5" customHeight="1">
      <c r="A199" s="18"/>
      <c r="B199" s="18"/>
      <c r="C199" s="381"/>
      <c r="D199" s="18"/>
      <c r="E199" s="237"/>
    </row>
    <row r="200" spans="1:5" ht="13.5" customHeight="1">
      <c r="A200" s="18"/>
      <c r="B200" s="18"/>
      <c r="C200" s="381"/>
      <c r="D200" s="18"/>
      <c r="E200" s="237"/>
    </row>
    <row r="201" spans="1:5" ht="13.5" customHeight="1">
      <c r="A201" s="18"/>
      <c r="B201" s="18"/>
      <c r="C201" s="381"/>
      <c r="D201" s="18"/>
      <c r="E201" s="237"/>
    </row>
    <row r="202" spans="1:5" ht="13.5" customHeight="1">
      <c r="A202" s="18"/>
      <c r="B202" s="18"/>
      <c r="C202" s="381"/>
      <c r="D202" s="18"/>
      <c r="E202" s="237"/>
    </row>
    <row r="203" spans="1:5" ht="13.5" customHeight="1">
      <c r="A203" s="18"/>
      <c r="B203" s="18"/>
      <c r="C203" s="381"/>
      <c r="D203" s="18"/>
      <c r="E203" s="237"/>
    </row>
    <row r="204" spans="1:5" ht="13.5" customHeight="1">
      <c r="A204" s="18"/>
      <c r="B204" s="18"/>
      <c r="C204" s="381"/>
      <c r="D204" s="18"/>
      <c r="E204" s="237"/>
    </row>
    <row r="205" spans="1:5" ht="13.5" customHeight="1">
      <c r="A205" s="18"/>
      <c r="B205" s="18"/>
      <c r="C205" s="381"/>
      <c r="D205" s="18"/>
      <c r="E205" s="237"/>
    </row>
    <row r="206" spans="1:5" ht="13.5" customHeight="1">
      <c r="A206" s="18"/>
      <c r="B206" s="18"/>
      <c r="C206" s="381"/>
      <c r="D206" s="18"/>
      <c r="E206" s="237"/>
    </row>
    <row r="207" spans="1:5" ht="13.5" customHeight="1">
      <c r="A207" s="18"/>
      <c r="B207" s="18"/>
      <c r="C207" s="381"/>
      <c r="D207" s="18"/>
      <c r="E207" s="237"/>
    </row>
    <row r="208" spans="1:5" ht="13.5" customHeight="1">
      <c r="A208" s="18"/>
      <c r="B208" s="18"/>
      <c r="C208" s="381"/>
      <c r="D208" s="18"/>
      <c r="E208" s="237"/>
    </row>
    <row r="209" spans="1:5" ht="13.5" customHeight="1">
      <c r="A209" s="18"/>
      <c r="B209" s="18"/>
      <c r="C209" s="381"/>
      <c r="D209" s="18"/>
      <c r="E209" s="237"/>
    </row>
    <row r="210" spans="1:5" ht="13.5" customHeight="1">
      <c r="A210" s="18"/>
      <c r="B210" s="18"/>
      <c r="C210" s="381"/>
      <c r="D210" s="18"/>
      <c r="E210" s="237"/>
    </row>
    <row r="211" spans="1:5" ht="13.5" customHeight="1">
      <c r="A211" s="18"/>
      <c r="B211" s="18"/>
      <c r="C211" s="381"/>
      <c r="D211" s="18"/>
      <c r="E211" s="237"/>
    </row>
    <row r="212" spans="1:5" ht="13.5" customHeight="1">
      <c r="A212" s="18"/>
      <c r="B212" s="18"/>
      <c r="C212" s="381"/>
      <c r="D212" s="18"/>
      <c r="E212" s="237"/>
    </row>
    <row r="213" spans="1:5" ht="13.5" customHeight="1">
      <c r="A213" s="18"/>
      <c r="B213" s="18"/>
      <c r="C213" s="381"/>
      <c r="D213" s="18"/>
      <c r="E213" s="237"/>
    </row>
    <row r="214" spans="1:5" ht="13.5" customHeight="1">
      <c r="A214" s="18"/>
      <c r="B214" s="18"/>
      <c r="C214" s="381"/>
      <c r="D214" s="18"/>
      <c r="E214" s="237"/>
    </row>
    <row r="215" spans="1:5" ht="13.5" customHeight="1">
      <c r="A215" s="18"/>
      <c r="B215" s="18"/>
      <c r="C215" s="381"/>
      <c r="D215" s="18"/>
      <c r="E215" s="237"/>
    </row>
    <row r="216" spans="1:5" ht="13.5" customHeight="1">
      <c r="A216" s="18"/>
      <c r="B216" s="18"/>
      <c r="C216" s="381"/>
      <c r="D216" s="18"/>
      <c r="E216" s="237"/>
    </row>
    <row r="217" spans="1:5" ht="13.5" customHeight="1">
      <c r="A217" s="18"/>
      <c r="B217" s="18"/>
      <c r="C217" s="381"/>
      <c r="D217" s="18"/>
      <c r="E217" s="237"/>
    </row>
    <row r="218" spans="1:5" ht="13.5" customHeight="1">
      <c r="A218" s="18"/>
      <c r="B218" s="18"/>
      <c r="C218" s="381"/>
      <c r="D218" s="18"/>
      <c r="E218" s="237"/>
    </row>
    <row r="219" spans="1:5" ht="13.5" customHeight="1">
      <c r="A219" s="18"/>
      <c r="B219" s="18"/>
      <c r="C219" s="381"/>
      <c r="D219" s="18"/>
      <c r="E219" s="237"/>
    </row>
    <row r="220" spans="1:5" ht="13.5" customHeight="1">
      <c r="A220" s="18"/>
      <c r="B220" s="18"/>
      <c r="C220" s="381"/>
      <c r="D220" s="18"/>
      <c r="E220" s="237"/>
    </row>
    <row r="221" spans="1:5" ht="13.5" customHeight="1">
      <c r="A221" s="18"/>
      <c r="B221" s="18"/>
      <c r="C221" s="381"/>
      <c r="D221" s="18"/>
      <c r="E221" s="237"/>
    </row>
    <row r="222" spans="1:5" ht="13.5" customHeight="1">
      <c r="A222" s="18"/>
      <c r="B222" s="18"/>
      <c r="C222" s="381"/>
      <c r="D222" s="18"/>
      <c r="E222" s="237"/>
    </row>
    <row r="223" spans="1:5" ht="13.5" customHeight="1">
      <c r="A223" s="18"/>
      <c r="B223" s="18"/>
      <c r="C223" s="381"/>
      <c r="D223" s="18"/>
      <c r="E223" s="237"/>
    </row>
    <row r="224" spans="1:5" ht="13.5" customHeight="1">
      <c r="A224" s="18"/>
      <c r="B224" s="18"/>
      <c r="C224" s="381"/>
      <c r="D224" s="18"/>
      <c r="E224" s="237"/>
    </row>
    <row r="225" spans="1:5" ht="13.5" customHeight="1">
      <c r="A225" s="18"/>
      <c r="B225" s="18"/>
      <c r="C225" s="381"/>
      <c r="D225" s="18"/>
      <c r="E225" s="237"/>
    </row>
    <row r="226" spans="1:5" ht="13.5" customHeight="1">
      <c r="A226" s="18"/>
      <c r="B226" s="18"/>
      <c r="C226" s="381"/>
      <c r="D226" s="18"/>
      <c r="E226" s="237"/>
    </row>
    <row r="227" spans="1:5" ht="13.5" customHeight="1">
      <c r="A227" s="18"/>
      <c r="B227" s="18"/>
      <c r="C227" s="381"/>
      <c r="D227" s="18"/>
      <c r="E227" s="237"/>
    </row>
    <row r="228" spans="1:5" ht="13.5" customHeight="1">
      <c r="A228" s="18"/>
      <c r="B228" s="18"/>
      <c r="C228" s="381"/>
      <c r="D228" s="18"/>
      <c r="E228" s="237"/>
    </row>
    <row r="229" spans="1:5" ht="13.5" customHeight="1">
      <c r="A229" s="18"/>
      <c r="B229" s="18"/>
      <c r="C229" s="381"/>
      <c r="D229" s="18"/>
      <c r="E229" s="237"/>
    </row>
    <row r="230" spans="1:5" ht="13.5" customHeight="1">
      <c r="A230" s="18"/>
      <c r="B230" s="18"/>
      <c r="C230" s="381"/>
      <c r="D230" s="18"/>
      <c r="E230" s="237"/>
    </row>
    <row r="231" spans="1:5" ht="13.5" customHeight="1">
      <c r="A231" s="18"/>
      <c r="B231" s="18"/>
      <c r="C231" s="381"/>
      <c r="D231" s="18"/>
      <c r="E231" s="237"/>
    </row>
    <row r="232" spans="1:5" ht="13.5" customHeight="1">
      <c r="A232" s="18"/>
      <c r="B232" s="18"/>
      <c r="C232" s="381"/>
      <c r="D232" s="18"/>
      <c r="E232" s="237"/>
    </row>
    <row r="233" spans="1:5" ht="13.5" customHeight="1">
      <c r="A233" s="18"/>
      <c r="B233" s="18"/>
      <c r="C233" s="381"/>
      <c r="D233" s="18"/>
      <c r="E233" s="237"/>
    </row>
    <row r="234" spans="1:5" ht="13.5" customHeight="1">
      <c r="A234" s="18"/>
      <c r="B234" s="18"/>
      <c r="C234" s="381"/>
      <c r="D234" s="18"/>
      <c r="E234" s="237"/>
    </row>
    <row r="235" spans="1:5" ht="13.5" customHeight="1">
      <c r="A235" s="18"/>
      <c r="B235" s="18"/>
      <c r="C235" s="381"/>
      <c r="D235" s="18"/>
      <c r="E235" s="237"/>
    </row>
    <row r="236" spans="1:5" ht="13.5" customHeight="1">
      <c r="A236" s="18"/>
      <c r="B236" s="18"/>
      <c r="C236" s="381"/>
      <c r="D236" s="18"/>
      <c r="E236" s="237"/>
    </row>
    <row r="237" spans="1:5" ht="13.5" customHeight="1">
      <c r="A237" s="18"/>
      <c r="B237" s="18"/>
      <c r="C237" s="381"/>
      <c r="D237" s="18"/>
      <c r="E237" s="237"/>
    </row>
    <row r="238" spans="1:5" ht="13.5" customHeight="1">
      <c r="A238" s="18"/>
      <c r="B238" s="18"/>
      <c r="C238" s="381"/>
      <c r="D238" s="18"/>
      <c r="E238" s="237"/>
    </row>
    <row r="239" spans="1:5" ht="13.5" customHeight="1">
      <c r="A239" s="18"/>
      <c r="B239" s="18"/>
      <c r="C239" s="381"/>
      <c r="D239" s="18"/>
      <c r="E239" s="237"/>
    </row>
    <row r="240" spans="1:5" ht="13.5" customHeight="1">
      <c r="A240" s="18"/>
      <c r="B240" s="18"/>
      <c r="C240" s="381"/>
      <c r="D240" s="18"/>
      <c r="E240" s="237"/>
    </row>
    <row r="241" spans="1:5" ht="13.5" customHeight="1">
      <c r="A241" s="18"/>
      <c r="B241" s="18"/>
      <c r="C241" s="381"/>
      <c r="D241" s="18"/>
      <c r="E241" s="237"/>
    </row>
    <row r="242" spans="1:5" ht="13.5" customHeight="1">
      <c r="A242" s="18"/>
      <c r="B242" s="18"/>
      <c r="C242" s="381"/>
      <c r="D242" s="18"/>
      <c r="E242" s="237"/>
    </row>
    <row r="243" spans="1:5" ht="13.5" customHeight="1">
      <c r="A243" s="18"/>
      <c r="B243" s="18"/>
      <c r="C243" s="381"/>
      <c r="D243" s="18"/>
      <c r="E243" s="237"/>
    </row>
    <row r="244" spans="1:5" ht="13.5" customHeight="1">
      <c r="A244" s="18"/>
      <c r="B244" s="18"/>
      <c r="C244" s="381"/>
      <c r="D244" s="18"/>
      <c r="E244" s="237"/>
    </row>
    <row r="245" spans="1:5" ht="13.5" customHeight="1">
      <c r="A245" s="18"/>
      <c r="B245" s="18"/>
      <c r="C245" s="381"/>
      <c r="D245" s="18"/>
      <c r="E245" s="237"/>
    </row>
    <row r="246" spans="1:5" ht="13.5" customHeight="1">
      <c r="A246" s="18"/>
      <c r="B246" s="18"/>
      <c r="C246" s="381"/>
      <c r="D246" s="18"/>
      <c r="E246" s="237"/>
    </row>
    <row r="247" spans="1:5" ht="13.5" customHeight="1">
      <c r="A247" s="18"/>
      <c r="B247" s="18"/>
      <c r="C247" s="381"/>
      <c r="D247" s="18"/>
      <c r="E247" s="237"/>
    </row>
    <row r="248" spans="1:5" ht="13.5" customHeight="1">
      <c r="A248" s="18"/>
      <c r="B248" s="18"/>
      <c r="C248" s="381"/>
      <c r="D248" s="18"/>
      <c r="E248" s="237"/>
    </row>
    <row r="249" spans="1:5" ht="13.5" customHeight="1">
      <c r="A249" s="18"/>
      <c r="B249" s="18"/>
      <c r="C249" s="381"/>
      <c r="D249" s="18"/>
      <c r="E249" s="237"/>
    </row>
    <row r="250" spans="1:5" ht="13.5" customHeight="1">
      <c r="A250" s="18"/>
      <c r="B250" s="18"/>
      <c r="C250" s="381"/>
      <c r="D250" s="18"/>
      <c r="E250" s="237"/>
    </row>
    <row r="251" spans="1:5" ht="13.5" customHeight="1">
      <c r="A251" s="18"/>
      <c r="B251" s="18"/>
      <c r="C251" s="381"/>
      <c r="D251" s="18"/>
      <c r="E251" s="237"/>
    </row>
    <row r="252" spans="1:5" ht="13.5" customHeight="1">
      <c r="A252" s="18"/>
      <c r="B252" s="18"/>
      <c r="C252" s="381"/>
      <c r="D252" s="18"/>
      <c r="E252" s="237"/>
    </row>
    <row r="253" spans="1:5" ht="13.5" customHeight="1">
      <c r="A253" s="18"/>
      <c r="B253" s="18"/>
      <c r="C253" s="381"/>
      <c r="D253" s="18"/>
      <c r="E253" s="237"/>
    </row>
    <row r="254" spans="1:5" ht="13.5" customHeight="1">
      <c r="A254" s="18"/>
      <c r="B254" s="18"/>
      <c r="C254" s="381"/>
      <c r="D254" s="18"/>
      <c r="E254" s="237"/>
    </row>
    <row r="255" spans="1:5" ht="13.5" customHeight="1">
      <c r="A255" s="18"/>
      <c r="B255" s="18"/>
      <c r="C255" s="381"/>
      <c r="D255" s="18"/>
      <c r="E255" s="237"/>
    </row>
    <row r="256" spans="1:5" ht="13.5" customHeight="1">
      <c r="A256" s="18"/>
      <c r="B256" s="18"/>
      <c r="C256" s="381"/>
      <c r="D256" s="18"/>
      <c r="E256" s="237"/>
    </row>
    <row r="257" spans="1:5" ht="13.5" customHeight="1">
      <c r="A257" s="18"/>
      <c r="B257" s="18"/>
      <c r="C257" s="381"/>
      <c r="D257" s="18"/>
      <c r="E257" s="237"/>
    </row>
    <row r="258" spans="1:5" ht="13.5" customHeight="1">
      <c r="A258" s="18"/>
      <c r="B258" s="18"/>
      <c r="C258" s="381"/>
      <c r="D258" s="18"/>
      <c r="E258" s="237"/>
    </row>
    <row r="259" spans="1:5" ht="13.5" customHeight="1">
      <c r="A259" s="18"/>
      <c r="B259" s="18"/>
      <c r="C259" s="381"/>
      <c r="D259" s="18"/>
      <c r="E259" s="237"/>
    </row>
    <row r="260" spans="1:5" ht="13.5" customHeight="1">
      <c r="A260" s="18"/>
      <c r="B260" s="18"/>
      <c r="C260" s="381"/>
      <c r="D260" s="18"/>
      <c r="E260" s="237"/>
    </row>
    <row r="261" spans="1:5" ht="13.5" customHeight="1">
      <c r="A261" s="18"/>
      <c r="B261" s="18"/>
      <c r="C261" s="381"/>
      <c r="D261" s="18"/>
      <c r="E261" s="237"/>
    </row>
    <row r="262" spans="1:5" ht="13.5" customHeight="1">
      <c r="A262" s="18"/>
      <c r="B262" s="18"/>
      <c r="C262" s="381"/>
      <c r="D262" s="18"/>
      <c r="E262" s="237"/>
    </row>
    <row r="263" spans="1:5" ht="13.5" customHeight="1">
      <c r="A263" s="18"/>
      <c r="B263" s="18"/>
      <c r="C263" s="381"/>
      <c r="D263" s="18"/>
      <c r="E263" s="237"/>
    </row>
    <row r="264" spans="1:5" ht="13.5" customHeight="1">
      <c r="A264" s="18"/>
      <c r="B264" s="18"/>
      <c r="C264" s="381"/>
      <c r="D264" s="18"/>
      <c r="E264" s="237"/>
    </row>
    <row r="265" spans="1:5" ht="13.5" customHeight="1">
      <c r="A265" s="18"/>
      <c r="B265" s="18"/>
      <c r="C265" s="381"/>
      <c r="D265" s="18"/>
      <c r="E265" s="237"/>
    </row>
    <row r="266" spans="1:5" ht="13.5" customHeight="1">
      <c r="A266" s="18"/>
      <c r="B266" s="18"/>
      <c r="C266" s="381"/>
      <c r="D266" s="18"/>
      <c r="E266" s="237"/>
    </row>
    <row r="267" spans="1:5" ht="13.5" customHeight="1">
      <c r="A267" s="18"/>
      <c r="B267" s="18"/>
      <c r="C267" s="381"/>
      <c r="D267" s="18"/>
      <c r="E267" s="237"/>
    </row>
    <row r="268" spans="1:5" ht="13.5" customHeight="1">
      <c r="A268" s="18"/>
      <c r="B268" s="18"/>
      <c r="C268" s="381"/>
      <c r="D268" s="18"/>
      <c r="E268" s="237"/>
    </row>
  </sheetData>
  <mergeCells count="30">
    <mergeCell ref="A142:F142"/>
    <mergeCell ref="A169:F169"/>
    <mergeCell ref="A170:F170"/>
    <mergeCell ref="A171:F171"/>
    <mergeCell ref="A144:F144"/>
    <mergeCell ref="A143:F143"/>
    <mergeCell ref="A168:F168"/>
    <mergeCell ref="A71:D71"/>
    <mergeCell ref="A111:D111"/>
    <mergeCell ref="A98:F98"/>
    <mergeCell ref="A91:D91"/>
    <mergeCell ref="A137:F137"/>
    <mergeCell ref="A140:F140"/>
    <mergeCell ref="A100:D100"/>
    <mergeCell ref="A141:F141"/>
    <mergeCell ref="A50:D50"/>
    <mergeCell ref="A138:F138"/>
    <mergeCell ref="A139:F139"/>
    <mergeCell ref="A1:F1"/>
    <mergeCell ref="A2:F2"/>
    <mergeCell ref="A3:F3"/>
    <mergeCell ref="A5:F5"/>
    <mergeCell ref="A7:F7"/>
    <mergeCell ref="A10:F10"/>
    <mergeCell ref="A136:F136"/>
    <mergeCell ref="A9:F9"/>
    <mergeCell ref="A27:D27"/>
    <mergeCell ref="A47:F47"/>
    <mergeCell ref="A49:F49"/>
    <mergeCell ref="A11:D11"/>
  </mergeCells>
  <printOptions/>
  <pageMargins left="0.42" right="0.27" top="0.45" bottom="0.49" header="0.26" footer="0.61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UM</cp:lastModifiedBy>
  <cp:lastPrinted>2004-12-07T09:48:08Z</cp:lastPrinted>
  <dcterms:created xsi:type="dcterms:W3CDTF">2002-01-07T16:35:25Z</dcterms:created>
  <dcterms:modified xsi:type="dcterms:W3CDTF">2004-12-07T09:48:10Z</dcterms:modified>
  <cp:category/>
  <cp:version/>
  <cp:contentType/>
  <cp:contentStatus/>
</cp:coreProperties>
</file>